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255"/>
  </bookViews>
  <sheets>
    <sheet name="工期排班" sheetId="1" r:id="rId1"/>
    <sheet name="节假日录入表" sheetId="2" r:id="rId2"/>
    <sheet name="工作日排期模板" sheetId="4" r:id="rId3"/>
    <sheet name="主材下单周期" sheetId="5" r:id="rId4"/>
    <sheet name="说明文档" sheetId="3" r:id="rId5"/>
    <sheet name="赞赏" sheetId="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<sst xmlns="http://schemas.openxmlformats.org/spreadsheetml/2006/main" count="1271" uniqueCount="327">
  <si>
    <t>roy工期排班计算表</t>
  </si>
  <si>
    <t>黑盒【勿动】</t>
  </si>
  <si>
    <t>【复制导出列】</t>
  </si>
  <si>
    <t>【录入列】【噪音】【静音】</t>
  </si>
  <si>
    <t>【录入列】</t>
  </si>
  <si>
    <t>【录入查看列】</t>
  </si>
  <si>
    <t>【辅助列】</t>
  </si>
  <si>
    <t>输出日期</t>
  </si>
  <si>
    <t>输出自然日事项</t>
  </si>
  <si>
    <t>工作日确定项目【录入】</t>
  </si>
  <si>
    <t>【录入】自然日确定项目(拼接)</t>
  </si>
  <si>
    <t>【录入】实际预计施工项目(重写)</t>
  </si>
  <si>
    <t>开始动工日期【录入】</t>
  </si>
  <si>
    <t>自然日工期数</t>
  </si>
  <si>
    <t>日期</t>
  </si>
  <si>
    <t>星期</t>
  </si>
  <si>
    <t>自然日类型</t>
  </si>
  <si>
    <t>自然日代码</t>
  </si>
  <si>
    <t>噪音判定辅助列</t>
  </si>
  <si>
    <t>跳过辅助列</t>
  </si>
  <si>
    <t>自然日排期计划</t>
  </si>
  <si>
    <t>【静音】成品保护/打拆交底；【静音】橱柜方案开工之前做好/主材选好；通知水电材料备货</t>
  </si>
  <si>
    <t>【噪音】打拆；；</t>
  </si>
  <si>
    <t>理论自然日完工日</t>
  </si>
  <si>
    <t>【噪音】打拆/清理垃圾；【静音】水电定位；水电材料到场/
通知河沙水泥材料备货</t>
  </si>
  <si>
    <t>【噪音】电路施工；【静音】放厨房完成面线；</t>
  </si>
  <si>
    <t>周末顺延占掉的天数</t>
  </si>
  <si>
    <t>【噪音】给排水施工；水电验收/定制复尺下单；水电材料退货/
通知防水材料备货</t>
  </si>
  <si>
    <t>【静音】墙地面补烂；；橱柜正式下单备货</t>
  </si>
  <si>
    <t>【静音】干燥1天；；防水材料进场</t>
  </si>
  <si>
    <t>【静音】防水做基层处理/堵漏剂；；</t>
  </si>
  <si>
    <t>【噪音】防水第一遍滚涂；【静音】如天气好，下午可做第二遍；</t>
  </si>
  <si>
    <t>【噪音】防水第二遍滚涂；；</t>
  </si>
  <si>
    <t xml:space="preserve">星期四 【噪音】打拆/清理垃圾；【静音】水电定位；水电材料到场/
通知河沙水泥材料备货 </t>
  </si>
  <si>
    <t>【静音】干燥1天；【静音】根据天气现场判定可否蓄水；</t>
  </si>
  <si>
    <t xml:space="preserve">星期五 【噪音】电路施工；【静音】放厨房完成面线； </t>
  </si>
  <si>
    <t>【静音】蓄水实验；；</t>
  </si>
  <si>
    <t xml:space="preserve">星期六 待施工 </t>
  </si>
  <si>
    <t xml:space="preserve">星期日 待施工 </t>
  </si>
  <si>
    <t>【静音】防水验收；【静音】无渗水可做回填宝；</t>
  </si>
  <si>
    <t xml:space="preserve">星期一 【噪音】给排水施工；水电验收/定制复尺下单；水电材料退货/
通知防水材料备货 </t>
  </si>
  <si>
    <t>【噪音】地面丙纶防水张贴；；通知瓷砖材料备货/
通知辅料材料备货/
通知地漏材料备货</t>
  </si>
  <si>
    <t xml:space="preserve">星期二 【静音】墙地面补烂；；橱柜正式下单备货 </t>
  </si>
  <si>
    <t>【静音】丙纶干燥期；；钛合金门商家量尺下单/</t>
  </si>
  <si>
    <t xml:space="preserve">星期三 【静音】干燥1天；；防水材料进场 </t>
  </si>
  <si>
    <t xml:space="preserve">星期四 【静音】防水做基层处理/堵漏剂；； </t>
  </si>
  <si>
    <t>【静音】蓄水实验/防水验收；【静音】拉毛；瓷砖材料进场/
地漏材料进场</t>
  </si>
  <si>
    <t xml:space="preserve">星期五 【噪音】防水第一遍滚涂；【静音】如天气好，下午可做第二遍； </t>
  </si>
  <si>
    <t>【噪音】厨房墙砖铺贴；【静音】对接集成吊顶；</t>
  </si>
  <si>
    <t>【噪音】厨房墙砖铺贴；；</t>
  </si>
  <si>
    <t>【噪音】厨房地砖铺贴；；</t>
  </si>
  <si>
    <t xml:space="preserve">星期一 【噪音】防水第二遍滚涂；； </t>
  </si>
  <si>
    <t>【静音】瓷砖干燥；；通知美缝商家备货</t>
  </si>
  <si>
    <t xml:space="preserve">星期二 【静音】干燥1天；【静音】根据天气现场判定可否蓄水； </t>
  </si>
  <si>
    <t>【静音】瓷砖干燥；；</t>
  </si>
  <si>
    <t xml:space="preserve">星期三 【静音】蓄水实验；； </t>
  </si>
  <si>
    <t>【静音】瓷砖干燥；【静音】瓷砖验收；瓷砖材料退货/
余料退货</t>
  </si>
  <si>
    <t xml:space="preserve">星期四 【静音】蓄水实验；； </t>
  </si>
  <si>
    <t>【噪音】美缝剂施工；；</t>
  </si>
  <si>
    <t xml:space="preserve">星期五 【静音】防水验收；【静音】无渗水可做回填宝； </t>
  </si>
  <si>
    <t>【静音】美缝剂干燥；；通知美缝商家备货/
通知集成吊顶备货/
通知卫浴洁具备货/</t>
  </si>
  <si>
    <t>【静音】美缝剂干燥；；通知钛合金门商家安装时间/
通知橱柜商家安装时间/
通知开关面板备货/</t>
  </si>
  <si>
    <t>【静音】美缝剂干燥；；</t>
  </si>
  <si>
    <t xml:space="preserve">星期一 【噪音】地面丙纶防水张贴；；通知瓷砖材料备货/
通知辅料材料备货/
通知地漏材料备货 </t>
  </si>
  <si>
    <t>【噪音】美缝剂清理；；</t>
  </si>
  <si>
    <t xml:space="preserve">星期二 【静音】丙纶干燥期；；钛合金门商家量尺下单/ </t>
  </si>
  <si>
    <t>【噪音】橱柜/安装；；</t>
  </si>
  <si>
    <t>【噪音】集成吊顶安装/钛金门安装；【噪音】开关插座安装；</t>
  </si>
  <si>
    <t xml:space="preserve">星期四 【静音】蓄水实验/防水验收；【静音】拉毛；瓷砖材料进场/
地漏材料进场 </t>
  </si>
  <si>
    <t>【噪音】保洁；；</t>
  </si>
  <si>
    <t xml:space="preserve">星期五 【噪音】厨房墙砖铺贴；【静音】对接集成吊顶； </t>
  </si>
  <si>
    <t>【静音】验收/交付；；</t>
  </si>
  <si>
    <t xml:space="preserve">星期一 【噪音】厨房墙砖铺贴；； </t>
  </si>
  <si>
    <t xml:space="preserve">星期二 【噪音】厨房地砖铺贴；； </t>
  </si>
  <si>
    <t xml:space="preserve">星期三 【静音】瓷砖干燥；；通知美缝商家备货 </t>
  </si>
  <si>
    <t xml:space="preserve">星期四 【静音】瓷砖干燥；； </t>
  </si>
  <si>
    <t xml:space="preserve">星期五 【静音】瓷砖干燥；【静音】瓷砖验收；瓷砖材料退货/
余料退货 </t>
  </si>
  <si>
    <t xml:space="preserve">星期一 【噪音】美缝剂施工；； </t>
  </si>
  <si>
    <t xml:space="preserve">星期二 【静音】美缝剂干燥；；通知美缝商家备货/
通知集成吊顶备货/
通知卫浴洁具备货/ </t>
  </si>
  <si>
    <t xml:space="preserve">星期三 【静音】美缝剂干燥；；通知钛合金门商家安装时间/
通知橱柜商家安装时间/
通知开关面板备货/ </t>
  </si>
  <si>
    <t xml:space="preserve">星期四 【静音】美缝剂干燥；； </t>
  </si>
  <si>
    <t xml:space="preserve">星期五 【噪音】美缝剂清理；； </t>
  </si>
  <si>
    <t xml:space="preserve">星期日 【噪音】橱柜/安装；； </t>
  </si>
  <si>
    <t xml:space="preserve">星期一 【噪音】集成吊顶安装/钛金门安装；【噪音】开关插座安装； </t>
  </si>
  <si>
    <t xml:space="preserve">星期二 【噪音】保洁；； </t>
  </si>
  <si>
    <t xml:space="preserve">星期三 【静音】验收/交付；； </t>
  </si>
  <si>
    <t>状态</t>
  </si>
  <si>
    <t>元旦假</t>
  </si>
  <si>
    <t>调休上班</t>
  </si>
  <si>
    <t>工作日</t>
  </si>
  <si>
    <t>休假</t>
  </si>
  <si>
    <t>春节假</t>
  </si>
  <si>
    <t>清明假</t>
  </si>
  <si>
    <t>劳动节假</t>
  </si>
  <si>
    <t>高考假</t>
  </si>
  <si>
    <t>中考假</t>
  </si>
  <si>
    <t>端午假</t>
  </si>
  <si>
    <t>中秋假</t>
  </si>
  <si>
    <t>国庆假</t>
  </si>
  <si>
    <t>一卫工作日流程</t>
  </si>
  <si>
    <t>一厨工作日流程</t>
  </si>
  <si>
    <t>一厨一卫工作日流程</t>
  </si>
  <si>
    <t>施工内容总</t>
  </si>
  <si>
    <t>施工内容1</t>
  </si>
  <si>
    <t>施工内容2</t>
  </si>
  <si>
    <t>主材/辅材跟进</t>
  </si>
  <si>
    <t>工作日1</t>
  </si>
  <si>
    <t>【静音】成品保护</t>
  </si>
  <si>
    <t>【静音】前期主材选好</t>
  </si>
  <si>
    <t>【静音】成品保护/打拆交底</t>
  </si>
  <si>
    <t>【静音】橱柜方案开工之前做好/主材选好</t>
  </si>
  <si>
    <t>通知水电材料备货</t>
  </si>
  <si>
    <t>【静音】成品保护/打拆交底/</t>
  </si>
  <si>
    <t>【静音】橱柜方案开工之前做好</t>
  </si>
  <si>
    <t>工作日2</t>
  </si>
  <si>
    <t>【静音】打拆交底</t>
  </si>
  <si>
    <t>【噪音】打拆施工</t>
  </si>
  <si>
    <t>【噪音】打拆</t>
  </si>
  <si>
    <t>工作日3</t>
  </si>
  <si>
    <t>【噪音】打拆/清理垃圾</t>
  </si>
  <si>
    <t>【静音】水电定位</t>
  </si>
  <si>
    <r>
      <t>水电材料到场/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通知河沙水泥材料备货</t>
    </r>
  </si>
  <si>
    <t>水电材料到场</t>
  </si>
  <si>
    <t>工作日4</t>
  </si>
  <si>
    <t>【静音】水电交底</t>
  </si>
  <si>
    <t>【噪音】电路施工</t>
  </si>
  <si>
    <t>【静音】放厨房完成面线</t>
  </si>
  <si>
    <t>工作日5</t>
  </si>
  <si>
    <t>【噪音】给排水施工</t>
  </si>
  <si>
    <t>水电验收/定制复尺下单</t>
  </si>
  <si>
    <r>
      <t>水电材料退货/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通知防水材料备货</t>
    </r>
  </si>
  <si>
    <t>【静音】水电验收/定制复尺下单</t>
  </si>
  <si>
    <t>工作日6</t>
  </si>
  <si>
    <t>【噪音】水电路施工</t>
  </si>
  <si>
    <t>通知防水材料备货</t>
  </si>
  <si>
    <t>【静音】墙地面补烂</t>
  </si>
  <si>
    <t>橱柜正式下单备货</t>
  </si>
  <si>
    <t>【噪音】墙地面补烂</t>
  </si>
  <si>
    <t>工作日7</t>
  </si>
  <si>
    <t>【噪音】水路/排水施工</t>
  </si>
  <si>
    <t>【静音】水电验收</t>
  </si>
  <si>
    <t>【静音】干燥1天</t>
  </si>
  <si>
    <t>防水材料进场</t>
  </si>
  <si>
    <t>工作日8</t>
  </si>
  <si>
    <t>水电材料退货</t>
  </si>
  <si>
    <t>【静音】防水做基层处理/堵漏剂</t>
  </si>
  <si>
    <t>【噪音】防水做基层处理/堵漏剂</t>
  </si>
  <si>
    <t>工作日9</t>
  </si>
  <si>
    <t>【噪音】防水第一遍滚涂</t>
  </si>
  <si>
    <t>【静音】如天气好，下午可做第二遍</t>
  </si>
  <si>
    <t>【噪音】如天气好，下午可做第二遍</t>
  </si>
  <si>
    <t>工作日10</t>
  </si>
  <si>
    <t>【噪音】防水第二遍滚涂</t>
  </si>
  <si>
    <t>工作日11</t>
  </si>
  <si>
    <t>【静音】根据天气现场判定可否蓄水</t>
  </si>
  <si>
    <t>工作日12</t>
  </si>
  <si>
    <t>【静音】蓄水实验</t>
  </si>
  <si>
    <t>【噪音】蓄水实验</t>
  </si>
  <si>
    <t>工作日13</t>
  </si>
  <si>
    <t>根据气候</t>
  </si>
  <si>
    <t>工作日14</t>
  </si>
  <si>
    <t>通知回填宝材料备货</t>
  </si>
  <si>
    <t>【静音】防水验收</t>
  </si>
  <si>
    <t>【静音】无渗水可做回填宝</t>
  </si>
  <si>
    <t>【噪音】无渗水可做回填宝</t>
  </si>
  <si>
    <t>工作日15</t>
  </si>
  <si>
    <t>回填宝材料进场</t>
  </si>
  <si>
    <t>【噪音】地面丙纶防水张贴</t>
  </si>
  <si>
    <r>
      <t>通知瓷砖材料备货/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通知辅料材料备货/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通知地漏材料备货</t>
    </r>
  </si>
  <si>
    <t>【静音】回填宝干燥</t>
  </si>
  <si>
    <r>
      <t>通知瓷砖材料备货/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通知地漏材料备货/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通知河沙水泥材料备货</t>
    </r>
  </si>
  <si>
    <t>工作日16</t>
  </si>
  <si>
    <t>无渗水可做回填宝</t>
  </si>
  <si>
    <t>/通知钛合金门商家量尺时间</t>
  </si>
  <si>
    <t>【静音】丙纶干燥期</t>
  </si>
  <si>
    <t>钛合金门商家量尺下单/</t>
  </si>
  <si>
    <t>工作日17</t>
  </si>
  <si>
    <t>丙纶防水张贴</t>
  </si>
  <si>
    <t>工作日18</t>
  </si>
  <si>
    <t>【静音】蓄水实验/防水验收</t>
  </si>
  <si>
    <t>【静音】拉毛</t>
  </si>
  <si>
    <r>
      <t>瓷砖材料进场/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地漏材料进场</t>
    </r>
  </si>
  <si>
    <t>【静音】丙纶干燥</t>
  </si>
  <si>
    <t>工作日19</t>
  </si>
  <si>
    <t>【噪音】丙纶防水张贴</t>
  </si>
  <si>
    <r>
      <t>通知瓷砖材料备货/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通知辅料材料备货</t>
    </r>
  </si>
  <si>
    <t>【噪音】厨房墙砖铺贴</t>
  </si>
  <si>
    <t>【静音】对接集成吊顶</t>
  </si>
  <si>
    <t>工作日20</t>
  </si>
  <si>
    <r>
      <t>瓷砖材料进场/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地漏材料进场/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河沙水泥材料进场</t>
    </r>
  </si>
  <si>
    <t>工作日21</t>
  </si>
  <si>
    <t>通知地漏材料备货</t>
  </si>
  <si>
    <t>【噪音】厨房地砖铺贴</t>
  </si>
  <si>
    <t>工作日22</t>
  </si>
  <si>
    <t>瓷砖材料进场</t>
  </si>
  <si>
    <t>【静音】瓷砖干燥</t>
  </si>
  <si>
    <t>通知美缝商家备货</t>
  </si>
  <si>
    <t>工作日23</t>
  </si>
  <si>
    <t>【噪音】卫生间墙砖铺贴</t>
  </si>
  <si>
    <t>工作日24</t>
  </si>
  <si>
    <t>地漏材料进场</t>
  </si>
  <si>
    <t>【静音】瓷砖验收</t>
  </si>
  <si>
    <r>
      <t>瓷砖材料退货/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余料退货</t>
    </r>
  </si>
  <si>
    <t>工作日25</t>
  </si>
  <si>
    <t>【噪音】卫生间地砖铺贴</t>
  </si>
  <si>
    <t>【噪音】美缝剂施工</t>
  </si>
  <si>
    <t>工作日26</t>
  </si>
  <si>
    <t>【静音】美缝剂干燥</t>
  </si>
  <si>
    <r>
      <t>通知美缝商家备货/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通知集成吊顶备货/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通知卫浴洁具备货/</t>
    </r>
  </si>
  <si>
    <t>【噪音】卫生间地砖铺贴/收尾</t>
  </si>
  <si>
    <t>工作日27</t>
  </si>
  <si>
    <r>
      <t>通知钛合金门商家安装时间/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通知橱柜商家安装时间/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通知开关面板备货/</t>
    </r>
  </si>
  <si>
    <t>工作日28</t>
  </si>
  <si>
    <r>
      <t>瓷砖材料退货/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余料退货/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通知钛合金门商家安装时间</t>
    </r>
  </si>
  <si>
    <t>工作日29</t>
  </si>
  <si>
    <r>
      <t xml:space="preserve">
</t>
    </r>
    <r>
      <rPr>
        <sz val="10"/>
        <color rgb="FF000000"/>
        <rFont val="微软雅黑"/>
        <charset val="134"/>
      </rPr>
      <t>通知集成吊顶备货/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通知卫浴洁具备货</t>
    </r>
  </si>
  <si>
    <t>【噪音】美缝剂清理</t>
  </si>
  <si>
    <r>
      <t>瓷砖材料退货/</t>
    </r>
    <r>
      <rPr>
        <sz val="10"/>
        <color rgb="FF000000"/>
        <rFont val="微软雅黑"/>
        <charset val="134"/>
      </rPr>
      <t xml:space="preserve">
</t>
    </r>
    <r>
      <rPr>
        <sz val="10"/>
        <color rgb="FF000000"/>
        <rFont val="微软雅黑"/>
        <charset val="134"/>
      </rPr>
      <t>余料退货</t>
    </r>
    <r>
      <rPr>
        <sz val="10"/>
        <color rgb="FF000000"/>
        <rFont val="微软雅黑"/>
        <charset val="134"/>
      </rPr>
      <t xml:space="preserve">
</t>
    </r>
  </si>
  <si>
    <t>工作日30</t>
  </si>
  <si>
    <t>【噪音】橱柜/安装</t>
  </si>
  <si>
    <t>工作日31</t>
  </si>
  <si>
    <t>【噪音】集成吊顶安装/钛金门安装</t>
  </si>
  <si>
    <t>【噪音】开关插座安装</t>
  </si>
  <si>
    <t>工作日32</t>
  </si>
  <si>
    <t>【噪音】保洁</t>
  </si>
  <si>
    <t>工作日33</t>
  </si>
  <si>
    <t>开关插座安装</t>
  </si>
  <si>
    <t>【静音】验收/交付</t>
  </si>
  <si>
    <t>工作日34</t>
  </si>
  <si>
    <t>【噪音】洁具卫浴安装</t>
  </si>
  <si>
    <t>【噪音】橱柜/洁具卫浴安装</t>
  </si>
  <si>
    <t>工作日35</t>
  </si>
  <si>
    <t>工作日36</t>
  </si>
  <si>
    <t>主材下单周期</t>
  </si>
  <si>
    <t>唯一码</t>
  </si>
  <si>
    <t>商家</t>
  </si>
  <si>
    <t>品类</t>
  </si>
  <si>
    <t>测量周期</t>
  </si>
  <si>
    <t>最晚对接周期</t>
  </si>
  <si>
    <t>下单出货周期</t>
  </si>
  <si>
    <t>备注</t>
  </si>
  <si>
    <t>验收标准与要求和安装条件</t>
  </si>
  <si>
    <t>宾达石材橱柜</t>
  </si>
  <si>
    <t>宾达石材夹灶</t>
  </si>
  <si>
    <t>橱柜</t>
  </si>
  <si>
    <t>确认方案时间具体看与设计师或业主沟通</t>
  </si>
  <si>
    <r>
      <t>1、安装现场当天未安装完的，需要把垃圾收到一起并放到指定位置。安装完后统一把垃圾自行带走。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2、测量须通过主材部报单才算有效单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3、鲤享家可以根据工作人员要求进行上门测量和报预算，但不出效果图，如需下一步要通过主材部通知才算有效单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4、灶台石上美容胶收边（我们可以提供材料）吊柜根据现场情况确定是否收边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5、柜子整体无明显划痕、横平竖直、门缝对称、合页螺丝齐全、无色差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6、前期水电定位需出示示意标识图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7、安装条件：墙面、地面瓷砖铺贴完毕，无空鼓、缺砖、未补缝；墙面阴阳角垂直、地面水平；墙面无开槽、砌墙、砸墙、补腻子等后续改造工序</t>
    </r>
  </si>
  <si>
    <t>天成石材橱柜</t>
  </si>
  <si>
    <t>天成石材夹灶</t>
  </si>
  <si>
    <r>
      <t>1、安装现场当天未安装完的，需要把垃圾收到一起并放到指定位置。安装完后统一把垃圾自行带走。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2、灶台石上美容胶收边（我们可以提供材料）吊柜根据现场情况确定是否收边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3、柜子整体无明显划痕、横平竖直、门缝对称、合页螺丝齐全、无色差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4、前期水电定位需出示示意标识图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5、整体橱柜通知测量时如有拉篮、洗碗机、消毒柜等电器自动附上相应尺寸。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安装石材前做好地膜保护，提前备好菜盆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6、在合理周期内可以和管家协商视工地现场情况合理安排安装时间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7、安装条件：墙面、地面瓷砖铺贴完毕，无空鼓、缺砖、未补缝；墙面阴阳角垂直、地面水平；墙面无开槽、砌墙、砸墙、补腻子等后续改造工序</t>
    </r>
  </si>
  <si>
    <t>明昊整体橱柜</t>
  </si>
  <si>
    <r>
      <t>1、安装现场当天未安装完的，需要把垃圾收到一起并放到指定位置。安装完后统一把垃圾自行带走。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2、柜子整体无明显划痕、横平竖直、门缝对称、合页螺丝齐全、无色差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3、前期水电定位需出示示意标识图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4、整体橱柜通知测量时如有拉篮、洗碗机、消毒柜等电器自动附上相应尺寸。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5、在合理周期内可以和管家协商视工地现场情况合理安排安装时间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6、安装条件：墙面、地面瓷砖铺贴完毕，无空鼓、缺砖、未补缝；墙面阴阳角垂直、地面水平；墙面无开槽、砌墙、砸墙、补腻子等后续改造工序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7、安装完成质检后都有保护膜，后续工种施工撕开导致划痕由相关人员负责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量尺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8、厨房吊柜需确定是先装烟机后装吊柜，还是先装吊柜后装烟机</t>
    </r>
  </si>
  <si>
    <t>欧派整体橱柜</t>
  </si>
  <si>
    <r>
      <t>常规橱柜35天、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吸塑/玻璃门/异性五金顺延15天</t>
    </r>
  </si>
  <si>
    <t>明昊定制衣柜</t>
  </si>
  <si>
    <t>明昊定制柜</t>
  </si>
  <si>
    <t>衣柜</t>
  </si>
  <si>
    <t>2天</t>
  </si>
  <si>
    <r>
      <t>1、安装现场当天未安装完的，需要把垃圾收到一起并放到指定位置。安装完后统一把垃圾自行带走（用来遮挡产品的除外)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2、柜子整体无明显划痕、横平竖直、门缝对称、合页螺丝齐全、无色差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3、安装完成质检后都有保护膜，后续工种施工撕开导致划痕由相关人员负责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量尺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1、墙体垂直度检测，使用激光水平仪检查墙面垂直度和地面、吊顶的平整度，标注误差值。注意:误差超过1cm需提醒客户后期找平，避免柜体安装缝隙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2、记录障碍物与点位:精确测量并记录所有开关插座、水管、暖气、燃气表、新风检修口、空调孔的位置和尺寸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3、墙体承重确认:如果柜子要上墙或做悬空柜(如悬空电视柜、阳台吊柜)，必须确认是否为实墙。如果是空心砖或保温层墙体，需提前加固或放弃悬空设计。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4、柜子正面左侧或右侧靠墙收口方式外突(5mm-1cm)或者内缩(1-2cm)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5、门套与柜子接触位置需确定避让尺寸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6、卧室木地板如果在柜子安装后再铺装，需确定木地板预留尺寸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7、特殊电器尺寸需提前确定</t>
    </r>
  </si>
  <si>
    <t>欧派定制衣柜</t>
  </si>
  <si>
    <t>欧派定制柜</t>
  </si>
  <si>
    <r>
      <t>常规衣柜35天、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吸塑/玻璃门顺延15天</t>
    </r>
  </si>
  <si>
    <t>欧格定制衣柜</t>
  </si>
  <si>
    <t>欧格定制柜</t>
  </si>
  <si>
    <t>欧派欧伯尼木门</t>
  </si>
  <si>
    <t>欧派木门</t>
  </si>
  <si>
    <t>木门</t>
  </si>
  <si>
    <t>江山欧派木门</t>
  </si>
  <si>
    <t>江山欧派</t>
  </si>
  <si>
    <r>
      <t>1、安装现场当天未安装完的，需要把垃圾收到一起并放到指定位置。安装完后统一把垃圾自行带走。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2、柜子整体无明显划痕、横平竖直、门缝对称、合页螺丝齐全、无色差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3、为呈现安装效果要求现场卧室门洞高矮一致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4、量尺寸的时候，管家尽量去现场沟通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5、有特殊要求的提前在群里沟通 方便查证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6、衣柜有需要沟通尺寸的，联系木门下单人员，最好以微信方式沟通</t>
    </r>
  </si>
  <si>
    <t>鸿福钛合金门</t>
  </si>
  <si>
    <t>鸿福</t>
  </si>
  <si>
    <t>钛合金门</t>
  </si>
  <si>
    <r>
      <t>1、安装现场当天未安装完的，需要把垃圾收到一起并放到指定位置。安装完后统一把垃圾自行带走。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2、门框、玻璃整体无明显划痕、横平竖直、门缝对称、合页螺丝齐全、无色差</t>
    </r>
  </si>
  <si>
    <t>渤艺钛合金门</t>
  </si>
  <si>
    <t>渤艺</t>
  </si>
  <si>
    <t>美泰卫浴</t>
  </si>
  <si>
    <t>卫浴洁具</t>
  </si>
  <si>
    <r>
      <t>1、安装现场当天未安装完的，需要把垃圾收到一起并放到指定位置。安装完后统一把垃圾自行带走。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2、浴室柜台面、马桶周边用美容胶收缝</t>
    </r>
  </si>
  <si>
    <t>众诚卫浴</t>
  </si>
  <si>
    <t>特殊款需询厂里是否有货</t>
  </si>
  <si>
    <t>欧派卫浴</t>
  </si>
  <si>
    <t>欧派洁具</t>
  </si>
  <si>
    <t>美家淋浴房</t>
  </si>
  <si>
    <t>淋浴隔断</t>
  </si>
  <si>
    <t>常规7-10天 非标15天（T型）</t>
  </si>
  <si>
    <t>惠达定制异型柜</t>
  </si>
  <si>
    <t>惠达/九牧（非品牌）</t>
  </si>
  <si>
    <t>定制异性柜</t>
  </si>
  <si>
    <t>免漆15天、烤漆30天</t>
  </si>
  <si>
    <t>九牧定制异型柜</t>
  </si>
  <si>
    <t>大自然木地板</t>
  </si>
  <si>
    <t>大自然</t>
  </si>
  <si>
    <t>木地板</t>
  </si>
  <si>
    <r>
      <t>1、安装现场当天未安装完的，需要把垃圾收到一起并放到指定位置。安装完后统一把垃圾自行带走。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2、木地板入场安装现场卫生要清理干净</t>
    </r>
  </si>
  <si>
    <t>澳森木地板</t>
  </si>
  <si>
    <t>澳森</t>
  </si>
  <si>
    <t>马可波罗瓷砖</t>
  </si>
  <si>
    <t>马可波罗</t>
  </si>
  <si>
    <t>瓷砖</t>
  </si>
  <si>
    <t>蒙娜丽莎瓷砖</t>
  </si>
  <si>
    <t>蒙娜丽莎</t>
  </si>
  <si>
    <t>皇家马瓷砖瓷砖</t>
  </si>
  <si>
    <t>皇家马瓷砖</t>
  </si>
  <si>
    <t>江山欧派防盗门</t>
  </si>
  <si>
    <t>标准尺寸防盗门</t>
  </si>
  <si>
    <t>随缘窗帘</t>
  </si>
  <si>
    <t>水源窗帘</t>
  </si>
  <si>
    <t>窗帘</t>
  </si>
  <si>
    <t>聚创墙纸</t>
  </si>
  <si>
    <t>聚创墙纸/墙布</t>
  </si>
  <si>
    <t>墙纸/墙布</t>
  </si>
  <si>
    <t>1、安装现场当天未安装完的，需要把垃圾收到一起并放到指定位置。安装完后统一把垃圾自行带走。</t>
  </si>
  <si>
    <t>聚创墙布</t>
  </si>
  <si>
    <t>家有灯具</t>
  </si>
  <si>
    <t>家有灯饰</t>
  </si>
  <si>
    <t>灯具</t>
  </si>
  <si>
    <t>鲤享家适老化产品</t>
  </si>
  <si>
    <t>鲤享家总部适老化</t>
  </si>
  <si>
    <t>适老化 产品</t>
  </si>
  <si>
    <t>璐辉水盆</t>
  </si>
  <si>
    <t>水盆</t>
  </si>
  <si>
    <t>================================================
   装修排期表 · 使用说明
================================================
【这个表格能做什么】
  你只需输入工序，表格自动安排每天做什么。
  噪音工序自动跳过周末和节假日，顺延到工作日。
  底部 D6 显示完工日期，D8 显示因休假多花了几天。
================================================
一、两个标签页的分工
================================================
  【重要】工期计算表「主排期表」 —— 日常操作只在这页
 节假日录入表「节假日数据库」 —— 已录入 2026~2027 全年节假日，一般不用动
  【重要】工期计算表 的 H 列会自动从 节假日录入表 查当天是"工作日"还是"休假"，
  你不用手动填 H 列。
===============================================
二、你要做的（3 步搞定）
===============================================
  第 1 步：改开工日期
    点 D4，改成你的开工日期（如 7/25）。
    下面的日期全自动。
  第 2 步：填工序
    在 C 列从第 4 行开始，每行写当天要做的工序。
    标签规则：
      【静音】  无噪音（刷墙、防水等）    — 休假日照常做
      【噪音】  有噪音（打拆、钻孔等）    — 休假日自动顺延
    写法举例：
      C4  【静音】成品保护；【静音】前期主材选好；
      C5  【静音】打拆交底；【噪音】打拆施工；【静音】通知水电材料备货
      C6  【噪音】打拆施工；；
      C7  【噪音】打拆/清理垃圾；【静音】水电交底；水电材料到场
      C8  干燥1天；根据气候；
    注意：
      · 多个事项用分号「;」分隔
      · 一行里只要有一个【噪音】，整行就算噪音工序
      · 没标签的（如"干燥1天"）按静音处理
      · 空着不填，当天 B 列就是空白
  第 3 步：拉公式【已经做好，这一点可以略过；但是超过200自然日就需要重新拉】
      ① Q3 一定要空着【重要】
      ② 选中 P4 和 Q4
      ③ 拖右下角小方块，拉到数据末尾
    改完 C 列后，按 Ctrl+Alt+F9 刷新。
===============================================
三、排期规则
===============================================
  什么情况                               B 列显示什么
  ───────────────────────────────────────────────
  工作日，队列里有工序                  按先后顺序消化最早的     ；
  休假日，当天工序全是静音              照常显示                 ；
  休假日，队列里有噪音等着              显示「待施工」，顺延到工作日
  当天没填工序，队列也空了              空白                    ；
==============================================
四、完工信息
==============================================
  D6    最后一个有活干的日子（自动）
  D8    因休假多等的天数（自动）
==============================================
五、节假日怎么维护
==============================================
  节假日数据在 节假日录入表，已录入：
    元旦假、春节假、清明假、劳动节假、端午假、
    中秋假、国庆假、高考假、中考假、调休上班
    以及每周六日「休假」
  共 731 行（2026-01-01 ~ 2027-12-31）。
  如要新增年份，在 节假日录入表 末尾往下续填即可，【重要】工期计算表 自动同步。
==============================================
六、常见问题
==============================================
  Q：改了工序 B 列没变？
  A：按 Ctrl+Alt+F9 强制刷新。
  Q：为什么完工比预期晚？
  A：D8 显示的就是周末/节假日顺延的天数。
  Q：要增加更多天怎么办？
  A：在 【重要】工期计算表 下方插入新行，把 P、Q 公式拉下来覆盖。
  Q：B 列能自己改吗？
  A：不能，B/P/Q 列全是公式，改了会乱。
  Q：周六突然可以施工了（比如赶工期）？
  A：去 节假日录入表 把那天从「休假」改成「调休上班」，Sheet1 自动刷新。
)</t>
  </si>
  <si>
    <t>感到好用可以再我的个人网站留言好用</t>
  </si>
  <si>
    <t>WWW.RENRUOYU.CN</t>
  </si>
  <si>
    <t>也可以到我的B站留言板留言</t>
  </si>
  <si>
    <t>https://space.bilibili.com/9640539?spm_id_from=333.1007.0.0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</si>
</sst>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_ "/>
  </numFmts>
  <fonts count="40"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0000"/>
      <name val="微软雅黑"/>
      <charset val="134"/>
    </font>
    <font>
      <sz val="20"/>
      <color rgb="FF000000"/>
      <name val="微软雅黑"/>
      <charset val="134"/>
    </font>
    <font>
      <b/>
      <sz val="12"/>
      <color rgb="FF000000"/>
      <name val="微软雅黑"/>
      <charset val="134"/>
    </font>
    <font>
      <sz val="10"/>
      <color rgb="FF000000"/>
      <name val="微软雅黑"/>
      <charset val="134"/>
    </font>
    <font>
      <sz val="11"/>
      <color rgb="FF000000"/>
      <name val="宋体"/>
      <charset val="134"/>
    </font>
    <font>
      <sz val="11"/>
      <color rgb="FF417FF9"/>
      <name val="宋体"/>
      <charset val="134"/>
    </font>
    <font>
      <sz val="11"/>
      <color theme="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 tint="0.25"/>
      <name val="宋体"/>
      <charset val="134"/>
      <scheme val="minor"/>
    </font>
    <font>
      <b/>
      <sz val="24"/>
      <color rgb="FF000000"/>
      <name val="微软雅黑"/>
      <charset val="134"/>
    </font>
    <font>
      <b/>
      <sz val="48"/>
      <color theme="1" tint="0.25"/>
      <name val="微软雅黑"/>
      <charset val="134"/>
    </font>
    <font>
      <b/>
      <sz val="14"/>
      <color theme="1" tint="0.25"/>
      <name val="微软雅黑"/>
      <charset val="134"/>
    </font>
    <font>
      <sz val="14"/>
      <color rgb="FF000000"/>
      <name val="微软雅黑"/>
      <charset val="134"/>
    </font>
    <font>
      <sz val="14"/>
      <color theme="1" tint="0.25"/>
      <name val="微软雅黑"/>
      <charset val="134"/>
    </font>
    <font>
      <b/>
      <sz val="14"/>
      <color rgb="FFFFFFFF"/>
      <name val="微软雅黑"/>
      <charset val="134"/>
    </font>
    <font>
      <b/>
      <sz val="14"/>
      <color theme="0"/>
      <name val="微软雅黑"/>
      <charset val="134"/>
    </font>
    <font>
      <sz val="14"/>
      <color theme="0"/>
      <name val="微软雅黑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1" tint="0.15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6" borderId="13" applyNumberFormat="0" applyAlignment="0" applyProtection="0">
      <alignment vertical="center"/>
    </xf>
    <xf numFmtId="0" fontId="30" fillId="17" borderId="14" applyNumberFormat="0" applyAlignment="0" applyProtection="0">
      <alignment vertical="center"/>
    </xf>
    <xf numFmtId="0" fontId="31" fillId="17" borderId="13" applyNumberFormat="0" applyAlignment="0" applyProtection="0">
      <alignment vertical="center"/>
    </xf>
    <xf numFmtId="0" fontId="32" fillId="18" borderId="15" applyNumberFormat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0" xfId="6" applyFont="1" applyFill="1" applyAlignment="1">
      <alignment horizontal="center" vertical="center"/>
    </xf>
    <xf numFmtId="0" fontId="2" fillId="2" borderId="0" xfId="6" applyFill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8" xfId="0" applyFont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4" fillId="6" borderId="0" xfId="0" applyFont="1" applyFill="1" applyAlignment="1">
      <alignment vertical="center" wrapText="1"/>
    </xf>
    <xf numFmtId="0" fontId="15" fillId="7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6" fillId="8" borderId="0" xfId="0" applyFont="1" applyFill="1" applyAlignment="1">
      <alignment vertical="center"/>
    </xf>
    <xf numFmtId="0" fontId="17" fillId="8" borderId="0" xfId="0" applyFont="1" applyFill="1" applyAlignment="1">
      <alignment vertical="center"/>
    </xf>
    <xf numFmtId="0" fontId="18" fillId="9" borderId="8" xfId="0" applyFont="1" applyFill="1" applyBorder="1" applyAlignment="1">
      <alignment horizontal="center" vertical="center" wrapText="1"/>
    </xf>
    <xf numFmtId="0" fontId="18" fillId="9" borderId="8" xfId="0" applyFont="1" applyFill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/>
    </xf>
    <xf numFmtId="0" fontId="17" fillId="8" borderId="9" xfId="0" applyFont="1" applyFill="1" applyBorder="1" applyAlignment="1">
      <alignment horizontal="center" vertical="center"/>
    </xf>
    <xf numFmtId="0" fontId="19" fillId="8" borderId="9" xfId="0" applyFont="1" applyFill="1" applyBorder="1" applyAlignment="1">
      <alignment horizontal="center" vertical="center"/>
    </xf>
    <xf numFmtId="176" fontId="18" fillId="10" borderId="8" xfId="0" applyNumberFormat="1" applyFont="1" applyFill="1" applyBorder="1" applyAlignment="1">
      <alignment horizontal="center" vertical="center" wrapText="1"/>
    </xf>
    <xf numFmtId="0" fontId="18" fillId="10" borderId="8" xfId="0" applyFont="1" applyFill="1" applyBorder="1" applyAlignment="1">
      <alignment horizontal="left" vertical="center" wrapText="1"/>
    </xf>
    <xf numFmtId="0" fontId="18" fillId="11" borderId="8" xfId="0" applyFont="1" applyFill="1" applyBorder="1" applyAlignment="1">
      <alignment horizontal="center" vertical="center" wrapText="1"/>
    </xf>
    <xf numFmtId="0" fontId="18" fillId="11" borderId="8" xfId="0" applyFont="1" applyFill="1" applyBorder="1" applyAlignment="1">
      <alignment horizontal="center" vertical="center" wrapText="1"/>
    </xf>
    <xf numFmtId="58" fontId="18" fillId="12" borderId="8" xfId="0" applyNumberFormat="1" applyFont="1" applyFill="1" applyBorder="1" applyAlignment="1">
      <alignment horizontal="center" vertical="center" wrapText="1"/>
    </xf>
    <xf numFmtId="177" fontId="19" fillId="8" borderId="8" xfId="0" applyNumberFormat="1" applyFont="1" applyFill="1" applyBorder="1" applyAlignment="1">
      <alignment horizontal="center" vertical="center" wrapText="1"/>
    </xf>
    <xf numFmtId="176" fontId="19" fillId="8" borderId="8" xfId="0" applyNumberFormat="1" applyFont="1" applyFill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 wrapText="1"/>
    </xf>
    <xf numFmtId="0" fontId="21" fillId="13" borderId="8" xfId="0" applyFont="1" applyFill="1" applyBorder="1" applyAlignment="1">
      <alignment horizontal="center" vertical="center" wrapText="1"/>
    </xf>
    <xf numFmtId="58" fontId="22" fillId="13" borderId="8" xfId="0" applyNumberFormat="1" applyFont="1" applyFill="1" applyBorder="1" applyAlignment="1">
      <alignment horizontal="center" vertical="center" wrapText="1"/>
    </xf>
    <xf numFmtId="0" fontId="22" fillId="13" borderId="8" xfId="0" applyNumberFormat="1" applyFont="1" applyFill="1" applyBorder="1" applyAlignment="1">
      <alignment horizontal="center" vertical="center" wrapText="1"/>
    </xf>
    <xf numFmtId="0" fontId="18" fillId="14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9" fillId="6" borderId="0" xfId="0" applyFont="1" applyFill="1" applyAlignment="1">
      <alignment horizontal="center" vertical="center" wrapText="1"/>
    </xf>
    <xf numFmtId="0" fontId="0" fillId="0" borderId="0" xfId="0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eetMetadata" Target="metadata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66675</xdr:colOff>
      <xdr:row>1</xdr:row>
      <xdr:rowOff>19050</xdr:rowOff>
    </xdr:from>
    <xdr:to>
      <xdr:col>11</xdr:col>
      <xdr:colOff>0</xdr:colOff>
      <xdr:row>9</xdr:row>
      <xdr:rowOff>76835</xdr:rowOff>
    </xdr:to>
    <xdr:sp>
      <xdr:nvSpPr>
        <xdr:cNvPr id="2" name="矩形 1"/>
        <xdr:cNvSpPr/>
      </xdr:nvSpPr>
      <xdr:spPr>
        <a:xfrm>
          <a:off x="2857500" y="190500"/>
          <a:ext cx="5419725" cy="1429385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r>
            <a:rPr lang="zh-CN" altLang="en-US" sz="1100"/>
            <a:t>节假日AI提示词</a:t>
          </a:r>
          <a:endParaRPr lang="zh-CN" altLang="en-US" sz="1100"/>
        </a:p>
        <a:p>
          <a:pPr algn="l"/>
          <a:r>
            <a:rPr lang="zh-CN" altLang="en-US" sz="1100"/>
            <a:t>说明：本表格制作于2026年6月，如果这个表继续在用，可能2027年可能不够用了，现在AI大行其道，可以直接用这个提示词；给到AI让AI 为你生成你想要的年份和日子</a:t>
          </a:r>
          <a:endParaRPr lang="zh-CN" altLang="en-US" sz="1100"/>
        </a:p>
        <a:p>
          <a:pPr algn="l"/>
          <a:r>
            <a:rPr lang="zh-CN" altLang="en-US" sz="1100"/>
            <a:t>【只需要修改</a:t>
          </a:r>
          <a:r>
            <a:rPr lang="zh-CN" altLang="en-US" sz="1100">
              <a:ln>
                <a:solidFill>
                  <a:schemeClr val="accent6"/>
                </a:solidFill>
              </a:ln>
              <a:solidFill>
                <a:schemeClr val="accent6"/>
              </a:solidFill>
            </a:rPr>
            <a:t>红色</a:t>
          </a:r>
          <a:r>
            <a:rPr lang="zh-CN" altLang="en-US" sz="1100"/>
            <a:t>的文字为你想要的年份】</a:t>
          </a:r>
          <a:endParaRPr lang="zh-CN" altLang="en-US" sz="1100"/>
        </a:p>
        <a:p>
          <a:pPr algn="l"/>
          <a:r>
            <a:rPr lang="zh-CN" altLang="en-US" sz="1100"/>
            <a:t>---</a:t>
          </a:r>
          <a:endParaRPr lang="zh-CN" altLang="en-US" sz="1100"/>
        </a:p>
        <a:p>
          <a:pPr algn="l"/>
          <a:r>
            <a:rPr lang="zh-CN" altLang="en-US" sz="1100"/>
            <a:t>下面蓝色框的文字全部复制再改你想要的年份，粘贴喂给</a:t>
          </a:r>
          <a:r>
            <a:rPr lang="en-US" altLang="zh-CN" sz="1100"/>
            <a:t>AI</a:t>
          </a:r>
          <a:r>
            <a:rPr lang="zh-CN" altLang="en-US" sz="1100"/>
            <a:t>就可以了</a:t>
          </a:r>
          <a:endParaRPr lang="en-US" altLang="zh-CN" sz="1100"/>
        </a:p>
      </xdr:txBody>
    </xdr:sp>
    <xdr:clientData/>
  </xdr:twoCellAnchor>
  <xdr:twoCellAnchor>
    <xdr:from>
      <xdr:col>3</xdr:col>
      <xdr:colOff>76200</xdr:colOff>
      <xdr:row>10</xdr:row>
      <xdr:rowOff>57150</xdr:rowOff>
    </xdr:from>
    <xdr:to>
      <xdr:col>10</xdr:col>
      <xdr:colOff>676275</xdr:colOff>
      <xdr:row>53</xdr:row>
      <xdr:rowOff>93980</xdr:rowOff>
    </xdr:to>
    <xdr:sp>
      <xdr:nvSpPr>
        <xdr:cNvPr id="3" name="矩形 2"/>
        <xdr:cNvSpPr/>
      </xdr:nvSpPr>
      <xdr:spPr>
        <a:xfrm>
          <a:off x="2867025" y="1771650"/>
          <a:ext cx="5400675" cy="7409180"/>
        </a:xfrm>
        <a:prstGeom prst="rect">
          <a:avLst/>
        </a:prstGeom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r>
            <a:rPr lang="zh-CN" altLang="en-US" sz="1100"/>
            <a:t>请生成 【</a:t>
          </a:r>
          <a:r>
            <a:rPr lang="zh-CN" altLang="en-US" sz="1600">
              <a:ln>
                <a:solidFill>
                  <a:schemeClr val="accent6"/>
                </a:solidFill>
              </a:ln>
              <a:solidFill>
                <a:schemeClr val="accent6"/>
              </a:solidFill>
            </a:rPr>
            <a:t>2028</a:t>
          </a:r>
          <a:r>
            <a:rPr lang="zh-CN" altLang="en-US" sz="1100"/>
            <a:t>】 年全年的节假日数据，用于 WPS 表格的 Sheet2。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==== 输出格式（严格） ====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每行一条，两列：日期 + Tab + 状态</a:t>
          </a:r>
          <a:endParaRPr lang="zh-CN" altLang="en-US" sz="1100"/>
        </a:p>
        <a:p>
          <a:pPr algn="l"/>
          <a:r>
            <a:rPr lang="zh-CN" altLang="en-US" sz="1100"/>
            <a:t>日期格式为 YYYY/MM/DD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2028/01/01元旦假</a:t>
          </a:r>
          <a:endParaRPr lang="zh-CN" altLang="en-US" sz="1100"/>
        </a:p>
        <a:p>
          <a:pPr algn="l"/>
          <a:r>
            <a:rPr lang="zh-CN" altLang="en-US" sz="1100"/>
            <a:t>2028/01/02休假</a:t>
          </a:r>
          <a:endParaRPr lang="zh-CN" altLang="en-US" sz="1100"/>
        </a:p>
        <a:p>
          <a:pPr algn="l"/>
          <a:r>
            <a:rPr lang="zh-CN" altLang="en-US" sz="1100"/>
            <a:t>2028/01/03工作日</a:t>
          </a:r>
          <a:endParaRPr lang="zh-CN" altLang="en-US" sz="1100"/>
        </a:p>
        <a:p>
          <a:pPr algn="l"/>
          <a:r>
            <a:rPr lang="zh-CN" altLang="en-US" sz="1100"/>
            <a:t>2028/01/04调休上班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==== 四类状态（名称不可改） ====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工作日     = 周一至周五，非法定假日</a:t>
          </a:r>
          <a:endParaRPr lang="zh-CN" altLang="en-US" sz="1100"/>
        </a:p>
        <a:p>
          <a:pPr algn="l"/>
          <a:r>
            <a:rPr lang="zh-CN" altLang="en-US" sz="1100"/>
            <a:t>休假       = 周六、周日，非法定假日</a:t>
          </a:r>
          <a:endParaRPr lang="zh-CN" altLang="en-US" sz="1100"/>
        </a:p>
        <a:p>
          <a:pPr algn="l"/>
          <a:r>
            <a:rPr lang="zh-CN" altLang="en-US" sz="1100"/>
            <a:t>调休上班   = 因调休需上班的周六或周日</a:t>
          </a:r>
          <a:endParaRPr lang="zh-CN" altLang="en-US" sz="1100"/>
        </a:p>
        <a:p>
          <a:pPr algn="l"/>
          <a:r>
            <a:rPr lang="zh-CN" altLang="en-US" sz="1100"/>
            <a:t>XXXX假     = 法定假日，格式必须是「名称+假」，如：春节假、国庆假、劳动节假、清明假、端午假、中秋假、元旦假、高考假、中考假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==== 推测标注规则 ====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如果某个节日的调休安排官方尚未公布，按往年规律推算，在状态名前加「推测」前缀。</a:t>
          </a:r>
          <a:endParaRPr lang="zh-CN" altLang="en-US" sz="1100"/>
        </a:p>
        <a:p>
          <a:pPr algn="l"/>
          <a:r>
            <a:rPr lang="zh-CN" altLang="en-US" sz="1100"/>
            <a:t>前缀不改变后缀，仍以「假」字结尾。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正确示例：推测春节假</a:t>
          </a:r>
          <a:endParaRPr lang="zh-CN" altLang="en-US" sz="1100"/>
        </a:p>
        <a:p>
          <a:pPr algn="l"/>
          <a:r>
            <a:rPr lang="zh-CN" altLang="en-US" sz="1100"/>
            <a:t>错误示例：春节假（推测）、春节假*、推测春节假（待确认）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已公布的节日不加前缀，正常输出如：元旦假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==== 硬性约束 ====</a:t>
          </a:r>
          <a:endParaRPr lang="zh-CN" altLang="en-US" sz="1100"/>
        </a:p>
        <a:p>
          <a:pPr algn="l"/>
          <a:endParaRPr lang="zh-CN" altLang="en-US" sz="1100"/>
        </a:p>
        <a:p>
          <a:pPr algn="l"/>
          <a:r>
            <a:rPr lang="zh-CN" altLang="en-US" sz="1100"/>
            <a:t>1. 每个状态值去掉「推测」前缀后必须符合四类状态之一</a:t>
          </a:r>
          <a:endParaRPr lang="zh-CN" altLang="en-US" sz="1100"/>
        </a:p>
        <a:p>
          <a:pPr algn="l"/>
          <a:r>
            <a:rPr lang="zh-CN" altLang="en-US" sz="1100"/>
            <a:t>2. 所有状态值必须以「假」「班」「日」之一结尾</a:t>
          </a:r>
          <a:endParaRPr lang="zh-CN" altLang="en-US" sz="1100"/>
        </a:p>
        <a:p>
          <a:pPr algn="l"/>
          <a:r>
            <a:rPr lang="zh-CN" altLang="en-US" sz="1100"/>
            <a:t>3. 完整列出所有法定假日，以下每一项都不得遗漏：</a:t>
          </a:r>
          <a:endParaRPr lang="zh-CN" altLang="en-US" sz="1100"/>
        </a:p>
        <a:p>
          <a:pPr algn="l"/>
          <a:r>
            <a:rPr lang="zh-CN" altLang="en-US" sz="1100"/>
            <a:t>   元旦假、春节假、清明假、劳动节假、端午假、中秋假、国庆假、高考假、中考假</a:t>
          </a:r>
          <a:endParaRPr lang="zh-CN" altLang="en-US" sz="1100"/>
        </a:p>
        <a:p>
          <a:pPr algn="l"/>
          <a:r>
            <a:rPr lang="zh-CN" altLang="en-US" sz="1100"/>
            <a:t>4. 农历新年日期请根据该年份自行推算</a:t>
          </a:r>
          <a:endParaRPr lang="zh-CN" altLang="en-US" sz="1100"/>
        </a:p>
        <a:p>
          <a:pPr algn="l"/>
          <a:r>
            <a:rPr lang="zh-CN" altLang="en-US" sz="1100"/>
            <a:t>5. 输出完整 365 或 366 天，从该年 1 月 1 日到 12 月 31 日，一天不漏</a:t>
          </a:r>
          <a:endParaRPr lang="zh-CN" altLang="en-US" sz="1100"/>
        </a:p>
        <a:p>
          <a:pPr algn="l"/>
          <a:r>
            <a:rPr lang="zh-CN" altLang="en-US" sz="1100"/>
            <a:t>6. 只输出数据行，不要任何开头说明或结尾注释</a:t>
          </a:r>
          <a:endParaRPr lang="zh-CN" altLang="en-US" sz="1100"/>
        </a:p>
        <a:p>
          <a:pPr algn="l"/>
          <a:endParaRPr lang="zh-CN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263525</xdr:colOff>
      <xdr:row>43</xdr:row>
      <xdr:rowOff>128905</xdr:rowOff>
    </xdr:from>
    <xdr:to>
      <xdr:col>3</xdr:col>
      <xdr:colOff>4129405</xdr:colOff>
      <xdr:row>59</xdr:row>
      <xdr:rowOff>13335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49325" y="8422005"/>
          <a:ext cx="6456680" cy="26276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1076325</xdr:colOff>
      <xdr:row>23</xdr:row>
      <xdr:rowOff>142875</xdr:rowOff>
    </xdr:from>
    <xdr:to>
      <xdr:col>3</xdr:col>
      <xdr:colOff>2517775</xdr:colOff>
      <xdr:row>40</xdr:row>
      <xdr:rowOff>48895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2447925" y="5006975"/>
          <a:ext cx="3346450" cy="28206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RENRUOYU.CN" TargetMode="External"/><Relationship Id="rId1" Type="http://schemas.openxmlformats.org/officeDocument/2006/relationships/hyperlink" Target="https://space.bilibili.com/9640539?spm_id_from=333.1007.0.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03"/>
  <sheetViews>
    <sheetView tabSelected="1" zoomScale="70" zoomScaleNormal="70" topLeftCell="A13" workbookViewId="0">
      <selection activeCell="Y13" sqref="Y13:Z54"/>
    </sheetView>
  </sheetViews>
  <sheetFormatPr defaultColWidth="9" defaultRowHeight="18.75"/>
  <cols>
    <col min="1" max="1" width="19.375" style="37" customWidth="1"/>
    <col min="2" max="2" width="54.875" style="37" customWidth="1"/>
    <col min="3" max="3" width="57.875" style="38" customWidth="1"/>
    <col min="4" max="4" width="37" style="38" customWidth="1"/>
    <col min="5" max="5" width="39.625" style="38" customWidth="1"/>
    <col min="6" max="6" width="27.125" style="37" customWidth="1"/>
    <col min="7" max="7" width="16.5" style="39" hidden="1" customWidth="1"/>
    <col min="8" max="8" width="19.375" style="39" hidden="1" customWidth="1"/>
    <col min="9" max="9" width="10.375" style="39" hidden="1" customWidth="1"/>
    <col min="10" max="11" width="13.875" style="39" hidden="1" customWidth="1"/>
    <col min="12" max="12" width="19.125" style="39" hidden="1" customWidth="1"/>
    <col min="13" max="13" width="13.875" style="39" hidden="1" customWidth="1"/>
    <col min="14" max="14" width="43.625" style="39" hidden="1" customWidth="1"/>
    <col min="15" max="15" width="44.75" style="39" hidden="1" customWidth="1"/>
    <col min="16" max="16384" width="9" style="37"/>
  </cols>
  <sheetData>
    <row r="1" ht="68.25" spans="1:26">
      <c r="A1" s="40" t="s">
        <v>0</v>
      </c>
      <c r="B1" s="41"/>
      <c r="C1" s="41"/>
      <c r="D1" s="41"/>
      <c r="E1" s="41"/>
      <c r="F1" s="41"/>
      <c r="G1" s="42" t="s">
        <v>1</v>
      </c>
      <c r="H1" s="43"/>
      <c r="I1" s="43"/>
      <c r="J1" s="43"/>
      <c r="K1" s="43"/>
      <c r="L1" s="43"/>
      <c r="M1" s="43"/>
      <c r="N1" s="43"/>
      <c r="O1" s="43"/>
    </row>
    <row r="2" ht="40.5" spans="1:26">
      <c r="A2" s="44" t="s">
        <v>2</v>
      </c>
      <c r="B2" s="44" t="s">
        <v>2</v>
      </c>
      <c r="C2" s="45" t="s">
        <v>3</v>
      </c>
      <c r="D2" s="45" t="s">
        <v>4</v>
      </c>
      <c r="E2" s="45" t="s">
        <v>4</v>
      </c>
      <c r="F2" s="44" t="s">
        <v>5</v>
      </c>
      <c r="G2" s="46" t="s">
        <v>6</v>
      </c>
      <c r="H2" s="46" t="s">
        <v>6</v>
      </c>
      <c r="I2" s="46" t="s">
        <v>6</v>
      </c>
      <c r="J2" s="47" t="s">
        <v>6</v>
      </c>
      <c r="K2" s="47" t="s">
        <v>6</v>
      </c>
      <c r="L2" s="47" t="s">
        <v>6</v>
      </c>
      <c r="M2" s="47" t="s">
        <v>6</v>
      </c>
      <c r="N2" s="47" t="s">
        <v>6</v>
      </c>
      <c r="O2" s="47" t="s">
        <v>6</v>
      </c>
    </row>
    <row r="3" s="36" customFormat="1" ht="21" spans="1:26">
      <c r="A3" s="48" t="s">
        <v>7</v>
      </c>
      <c r="B3" s="48" t="s">
        <v>8</v>
      </c>
      <c r="C3" s="49" t="s">
        <v>9</v>
      </c>
      <c r="D3" s="49" t="s">
        <v>10</v>
      </c>
      <c r="E3" s="49" t="s">
        <v>11</v>
      </c>
      <c r="F3" s="48" t="s">
        <v>12</v>
      </c>
      <c r="G3" s="50" t="s">
        <v>13</v>
      </c>
      <c r="H3" s="50" t="s">
        <v>14</v>
      </c>
      <c r="I3" s="50" t="s">
        <v>15</v>
      </c>
      <c r="J3" s="50" t="s">
        <v>16</v>
      </c>
      <c r="K3" s="50" t="s">
        <v>17</v>
      </c>
      <c r="L3" s="50" t="s">
        <v>18</v>
      </c>
      <c r="M3" s="50" t="s">
        <v>19</v>
      </c>
      <c r="N3" s="50" t="s">
        <v>20</v>
      </c>
      <c r="O3" s="51"/>
    </row>
    <row r="4" ht="40.5" spans="1:26">
      <c r="A4" s="52">
        <f>H4</f>
        <v>46245</v>
      </c>
      <c r="B4" s="53" t="str">
        <f>IF(E4&lt;&gt;0,_xlfn.CONCAT(I4," ",E4),_xlfn.CONCAT(I4," ",N4," ",D4))</f>
        <v>星期二 【静音】成品保护/打拆交底；【静音】橱柜方案开工之前做好/主材选好；通知水电材料备货 </v>
      </c>
      <c r="C4" s="54" t="s">
        <v>21</v>
      </c>
      <c r="D4" s="55"/>
      <c r="E4" s="55"/>
      <c r="F4" s="56">
        <v>46245</v>
      </c>
      <c r="G4" s="57">
        <v>1</v>
      </c>
      <c r="H4" s="58">
        <f>$F$4+G4-1</f>
        <v>46245</v>
      </c>
      <c r="I4" s="58" t="str">
        <f>TEXT(H4,"aaaa")</f>
        <v>星期二</v>
      </c>
      <c r="J4" s="59" t="str">
        <f>_xlfn.XLOOKUP(H4,节假日录入表!A:A,节假日录入表!B:B)</f>
        <v>工作日</v>
      </c>
      <c r="K4" s="59">
        <f>IF(RIGHT(J4,1)="假",0,1)</f>
        <v>1</v>
      </c>
      <c r="L4" s="59">
        <f>(LEN(C4)-LEN(SUBSTITUTE(C4,"【噪音】","")))/4</f>
        <v>0</v>
      </c>
      <c r="M4" s="59">
        <f>IF(AND(K4=0,L4&gt;0),1,0)</f>
        <v>0</v>
      </c>
      <c r="N4" s="59" t="str">
        <f>IF(O3="",IF(M4=1,"待施工",C4),IF(AND(K4=0,ISNUMBER(FIND("【噪音】",LEFT(O3,FIND("§",O3)-1)))),"待施工",LEFT(O3,FIND("§",O3)-1)))</f>
        <v>【静音】成品保护/打拆交底；【静音】橱柜方案开工之前做好/主材选好；通知水电材料备货</v>
      </c>
      <c r="O4" s="59" t="str">
        <f>IF(O3="",IF(M4=1,C4&amp;"§",""),IF(AND(K4=0,ISNUMBER(FIND("【噪音】",LEFT(O3,FIND("§",O3)-1)))),O3&amp;C4&amp;"§",MID(O3,FIND("§",O3)+1,LEN(O3))&amp;C4&amp;"§"))</f>
        <v/>
      </c>
    </row>
    <row r="5" ht="21" spans="1:26">
      <c r="A5" s="52">
        <f t="shared" ref="A5:A36" si="0">H5</f>
        <v>46246</v>
      </c>
      <c r="B5" s="53" t="str">
        <f t="shared" ref="B5:B36" si="1">IF(E5&lt;&gt;0,_xlfn.CONCAT(I5," ",E5),_xlfn.CONCAT(I5," ",N5," ",D5))</f>
        <v>星期三 【噪音】打拆；； </v>
      </c>
      <c r="C5" s="54" t="s">
        <v>22</v>
      </c>
      <c r="D5" s="55"/>
      <c r="E5" s="55"/>
      <c r="F5" s="60" t="s">
        <v>23</v>
      </c>
      <c r="G5" s="57">
        <v>2</v>
      </c>
      <c r="H5" s="58">
        <f t="shared" ref="H5:H36" si="2">$F$4+G5-1</f>
        <v>46246</v>
      </c>
      <c r="I5" s="58" t="str">
        <f t="shared" ref="I5:I36" si="3">TEXT(H5,"aaaa")</f>
        <v>星期三</v>
      </c>
      <c r="J5" s="59" t="str">
        <f>_xlfn.XLOOKUP(H5,节假日录入表!A:A,节假日录入表!B:B)</f>
        <v>工作日</v>
      </c>
      <c r="K5" s="59">
        <f t="shared" ref="K5:K36" si="4">IF(RIGHT(J5,1)="假",0,1)</f>
        <v>1</v>
      </c>
      <c r="L5" s="59">
        <f t="shared" ref="L5:L36" si="5">(LEN(C5)-LEN(SUBSTITUTE(C5,"【噪音】","")))/4</f>
        <v>1</v>
      </c>
      <c r="M5" s="59">
        <f t="shared" ref="M5:M36" si="6">IF(AND(K5=0,L5&gt;0),1,0)</f>
        <v>0</v>
      </c>
      <c r="N5" s="59" t="str">
        <f t="shared" ref="N5:N36" si="7">IF(O4="",IF(M5=1,"待施工",C5),IF(AND(K5=0,ISNUMBER(FIND("【噪音】",LEFT(O4,FIND("§",O4)-1)))),"待施工",LEFT(O4,FIND("§",O4)-1)))</f>
        <v>【噪音】打拆；；</v>
      </c>
      <c r="O5" s="59" t="str">
        <f t="shared" ref="O5:O36" si="8">IF(O4="",IF(M5=1,C5&amp;"§",""),IF(AND(K5=0,ISNUMBER(FIND("【噪音】",LEFT(O4,FIND("§",O4)-1)))),O4&amp;C5&amp;"§",MID(O4,FIND("§",O4)+1,LEN(O4))&amp;C5&amp;"§"))</f>
        <v/>
      </c>
    </row>
    <row r="6" ht="60.75" spans="1:26">
      <c r="A6" s="52">
        <f t="shared" si="0"/>
        <v>46247</v>
      </c>
      <c r="B6" s="53" t="str">
        <f t="shared" si="1"/>
        <v>星期四 【噪音】打拆/清理垃圾；【静音】水电定位；水电材料到场/
通知河沙水泥材料备货 </v>
      </c>
      <c r="C6" s="54" t="s">
        <v>24</v>
      </c>
      <c r="D6" s="55"/>
      <c r="E6" s="55"/>
      <c r="F6" s="61" cm="1">
        <f t="array" ref="F6">+LOOKUP(2,1/((N6:N$300&lt;&gt;"")*(N6:N$300&lt;&gt;"待施工")),H6:H$300)</f>
        <v>46288</v>
      </c>
      <c r="G6" s="57">
        <v>3</v>
      </c>
      <c r="H6" s="58">
        <f t="shared" si="2"/>
        <v>46247</v>
      </c>
      <c r="I6" s="58" t="str">
        <f t="shared" si="3"/>
        <v>星期四</v>
      </c>
      <c r="J6" s="59" t="str">
        <f>_xlfn.XLOOKUP(H6,节假日录入表!A:A,节假日录入表!B:B)</f>
        <v>工作日</v>
      </c>
      <c r="K6" s="59">
        <f t="shared" si="4"/>
        <v>1</v>
      </c>
      <c r="L6" s="59">
        <f t="shared" si="5"/>
        <v>1</v>
      </c>
      <c r="M6" s="59">
        <f t="shared" si="6"/>
        <v>0</v>
      </c>
      <c r="N6" s="59" t="str">
        <f t="shared" si="7"/>
        <v>【噪音】打拆/清理垃圾；【静音】水电定位；水电材料到场/
通知河沙水泥材料备货</v>
      </c>
      <c r="O6" s="59" t="str">
        <f t="shared" si="8"/>
        <v/>
      </c>
    </row>
    <row r="7" ht="21" spans="1:26">
      <c r="A7" s="52">
        <f t="shared" si="0"/>
        <v>46248</v>
      </c>
      <c r="B7" s="53" t="str">
        <f t="shared" si="1"/>
        <v>星期五 【噪音】电路施工；【静音】放厨房完成面线； </v>
      </c>
      <c r="C7" s="54" t="s">
        <v>25</v>
      </c>
      <c r="D7" s="55"/>
      <c r="E7" s="55"/>
      <c r="F7" s="60" t="s">
        <v>26</v>
      </c>
      <c r="G7" s="57">
        <v>4</v>
      </c>
      <c r="H7" s="58">
        <f t="shared" si="2"/>
        <v>46248</v>
      </c>
      <c r="I7" s="58" t="str">
        <f t="shared" si="3"/>
        <v>星期五</v>
      </c>
      <c r="J7" s="59" t="str">
        <f>_xlfn.XLOOKUP(H7,节假日录入表!A:A,节假日录入表!B:B)</f>
        <v>工作日</v>
      </c>
      <c r="K7" s="59">
        <f t="shared" si="4"/>
        <v>1</v>
      </c>
      <c r="L7" s="59">
        <f t="shared" si="5"/>
        <v>1</v>
      </c>
      <c r="M7" s="59">
        <f t="shared" si="6"/>
        <v>0</v>
      </c>
      <c r="N7" s="59" t="str">
        <f t="shared" si="7"/>
        <v>【噪音】电路施工；【静音】放厨房完成面线；</v>
      </c>
      <c r="O7" s="59" t="str">
        <f t="shared" si="8"/>
        <v/>
      </c>
    </row>
    <row r="8" ht="60.75" spans="1:26">
      <c r="A8" s="52">
        <f t="shared" si="0"/>
        <v>46249</v>
      </c>
      <c r="B8" s="53" t="str">
        <f t="shared" si="1"/>
        <v>星期六 待施工 </v>
      </c>
      <c r="C8" s="54" t="s">
        <v>27</v>
      </c>
      <c r="D8" s="55"/>
      <c r="E8" s="55"/>
      <c r="F8" s="62">
        <f>(F6-H4+1)-COUNTA(C4:C196)</f>
        <v>11</v>
      </c>
      <c r="G8" s="57">
        <v>5</v>
      </c>
      <c r="H8" s="58">
        <f t="shared" si="2"/>
        <v>46249</v>
      </c>
      <c r="I8" s="58" t="str">
        <f t="shared" si="3"/>
        <v>星期六</v>
      </c>
      <c r="J8" s="59" t="str">
        <f>_xlfn.XLOOKUP(H8,节假日录入表!A:A,节假日录入表!B:B)</f>
        <v>休假</v>
      </c>
      <c r="K8" s="59">
        <f t="shared" si="4"/>
        <v>0</v>
      </c>
      <c r="L8" s="59">
        <f t="shared" si="5"/>
        <v>1</v>
      </c>
      <c r="M8" s="59">
        <f t="shared" si="6"/>
        <v>1</v>
      </c>
      <c r="N8" s="59" t="str">
        <f t="shared" si="7"/>
        <v>待施工</v>
      </c>
      <c r="O8" s="59" t="str">
        <f t="shared" si="8"/>
        <v>【噪音】给排水施工；水电验收/定制复尺下单；水电材料退货/
通知防水材料备货§</v>
      </c>
    </row>
    <row r="9" ht="20.25" spans="1:26">
      <c r="A9" s="52">
        <f t="shared" si="0"/>
        <v>46250</v>
      </c>
      <c r="B9" s="53" t="str">
        <f t="shared" si="1"/>
        <v>星期日 待施工 </v>
      </c>
      <c r="C9" s="54" t="s">
        <v>28</v>
      </c>
      <c r="D9" s="55"/>
      <c r="E9" s="55"/>
      <c r="F9" s="63"/>
      <c r="G9" s="57">
        <v>6</v>
      </c>
      <c r="H9" s="58">
        <f t="shared" si="2"/>
        <v>46250</v>
      </c>
      <c r="I9" s="58" t="str">
        <f t="shared" si="3"/>
        <v>星期日</v>
      </c>
      <c r="J9" s="59" t="str">
        <f>_xlfn.XLOOKUP(H9,节假日录入表!A:A,节假日录入表!B:B)</f>
        <v>休假</v>
      </c>
      <c r="K9" s="59">
        <f t="shared" si="4"/>
        <v>0</v>
      </c>
      <c r="L9" s="59">
        <f t="shared" si="5"/>
        <v>0</v>
      </c>
      <c r="M9" s="59">
        <f t="shared" si="6"/>
        <v>0</v>
      </c>
      <c r="N9" s="59" t="str">
        <f t="shared" si="7"/>
        <v>待施工</v>
      </c>
      <c r="O9" s="59" t="str">
        <f t="shared" si="8"/>
        <v>【噪音】给排水施工；水电验收/定制复尺下单；水电材料退货/
通知防水材料备货§【静音】墙地面补烂；；橱柜正式下单备货§</v>
      </c>
    </row>
    <row r="10" ht="20.25" spans="1:26">
      <c r="A10" s="52">
        <f t="shared" si="0"/>
        <v>46251</v>
      </c>
      <c r="B10" s="53" t="str">
        <f t="shared" si="1"/>
        <v>星期一 【噪音】给排水施工；水电验收/定制复尺下单；水电材料退货/
通知防水材料备货 </v>
      </c>
      <c r="C10" s="54" t="s">
        <v>29</v>
      </c>
      <c r="D10" s="55"/>
      <c r="E10" s="55"/>
      <c r="F10" s="63"/>
      <c r="G10" s="57">
        <v>7</v>
      </c>
      <c r="H10" s="58">
        <f t="shared" si="2"/>
        <v>46251</v>
      </c>
      <c r="I10" s="58" t="str">
        <f t="shared" si="3"/>
        <v>星期一</v>
      </c>
      <c r="J10" s="59" t="str">
        <f>_xlfn.XLOOKUP(H10,节假日录入表!A:A,节假日录入表!B:B)</f>
        <v>工作日</v>
      </c>
      <c r="K10" s="59">
        <f t="shared" si="4"/>
        <v>1</v>
      </c>
      <c r="L10" s="59">
        <f t="shared" si="5"/>
        <v>0</v>
      </c>
      <c r="M10" s="59">
        <f t="shared" si="6"/>
        <v>0</v>
      </c>
      <c r="N10" s="59" t="str">
        <f t="shared" si="7"/>
        <v>【噪音】给排水施工；水电验收/定制复尺下单；水电材料退货/
通知防水材料备货</v>
      </c>
      <c r="O10" s="59" t="str">
        <f t="shared" si="8"/>
        <v>【静音】墙地面补烂；；橱柜正式下单备货§【静音】干燥1天；；防水材料进场§</v>
      </c>
    </row>
    <row r="11" ht="20.25" spans="1:26">
      <c r="A11" s="52">
        <f t="shared" si="0"/>
        <v>46252</v>
      </c>
      <c r="B11" s="53" t="str">
        <f t="shared" si="1"/>
        <v>星期二 【静音】墙地面补烂；；橱柜正式下单备货 </v>
      </c>
      <c r="C11" s="54" t="s">
        <v>30</v>
      </c>
      <c r="D11" s="55"/>
      <c r="E11" s="55"/>
      <c r="F11" s="63"/>
      <c r="G11" s="57">
        <v>8</v>
      </c>
      <c r="H11" s="58">
        <f t="shared" si="2"/>
        <v>46252</v>
      </c>
      <c r="I11" s="58" t="str">
        <f t="shared" si="3"/>
        <v>星期二</v>
      </c>
      <c r="J11" s="59" t="str">
        <f>_xlfn.XLOOKUP(H11,节假日录入表!A:A,节假日录入表!B:B)</f>
        <v>工作日</v>
      </c>
      <c r="K11" s="59">
        <f t="shared" si="4"/>
        <v>1</v>
      </c>
      <c r="L11" s="59">
        <f t="shared" si="5"/>
        <v>0</v>
      </c>
      <c r="M11" s="59">
        <f t="shared" si="6"/>
        <v>0</v>
      </c>
      <c r="N11" s="59" t="str">
        <f t="shared" si="7"/>
        <v>【静音】墙地面补烂；；橱柜正式下单备货</v>
      </c>
      <c r="O11" s="59" t="str">
        <f t="shared" si="8"/>
        <v>【静音】干燥1天；；防水材料进场§【静音】防水做基层处理/堵漏剂；；§</v>
      </c>
    </row>
    <row r="12" ht="60.75" spans="1:26">
      <c r="A12" s="52">
        <f t="shared" si="0"/>
        <v>46253</v>
      </c>
      <c r="B12" s="53" t="str">
        <f t="shared" si="1"/>
        <v>星期三 【静音】干燥1天；；防水材料进场 </v>
      </c>
      <c r="C12" s="54" t="s">
        <v>31</v>
      </c>
      <c r="D12" s="55"/>
      <c r="E12" s="55"/>
      <c r="F12" s="63"/>
      <c r="G12" s="57">
        <v>9</v>
      </c>
      <c r="H12" s="58">
        <f t="shared" si="2"/>
        <v>46253</v>
      </c>
      <c r="I12" s="58" t="str">
        <f t="shared" si="3"/>
        <v>星期三</v>
      </c>
      <c r="J12" s="59" t="str">
        <f>_xlfn.XLOOKUP(H12,节假日录入表!A:A,节假日录入表!B:B)</f>
        <v>工作日</v>
      </c>
      <c r="K12" s="59">
        <f t="shared" si="4"/>
        <v>1</v>
      </c>
      <c r="L12" s="59">
        <f t="shared" si="5"/>
        <v>1</v>
      </c>
      <c r="M12" s="59">
        <f t="shared" si="6"/>
        <v>0</v>
      </c>
      <c r="N12" s="59" t="str">
        <f t="shared" si="7"/>
        <v>【静音】干燥1天；；防水材料进场</v>
      </c>
      <c r="O12" s="59" t="str">
        <f t="shared" si="8"/>
        <v>【静音】防水做基层处理/堵漏剂；；§【噪音】防水第一遍滚涂；【静音】如天气好，下午可做第二遍；§</v>
      </c>
    </row>
    <row r="13" ht="281.25" spans="1:26">
      <c r="A13" s="52">
        <f t="shared" si="0"/>
        <v>46254</v>
      </c>
      <c r="B13" s="53" t="str">
        <f t="shared" si="1"/>
        <v>星期四 【静音】防水做基层处理/堵漏剂；； </v>
      </c>
      <c r="C13" s="54" t="s">
        <v>32</v>
      </c>
      <c r="D13" s="55"/>
      <c r="E13" s="55"/>
      <c r="F13" s="63"/>
      <c r="G13" s="57">
        <v>10</v>
      </c>
      <c r="H13" s="58">
        <f t="shared" si="2"/>
        <v>46254</v>
      </c>
      <c r="I13" s="58" t="str">
        <f t="shared" si="3"/>
        <v>星期四</v>
      </c>
      <c r="J13" s="59" t="str">
        <f>_xlfn.XLOOKUP(H13,节假日录入表!A:A,节假日录入表!B:B)</f>
        <v>工作日</v>
      </c>
      <c r="K13" s="59">
        <f t="shared" si="4"/>
        <v>1</v>
      </c>
      <c r="L13" s="59">
        <f t="shared" si="5"/>
        <v>1</v>
      </c>
      <c r="M13" s="59">
        <f t="shared" si="6"/>
        <v>0</v>
      </c>
      <c r="N13" s="59" t="str">
        <f t="shared" si="7"/>
        <v>【静音】防水做基层处理/堵漏剂；；</v>
      </c>
      <c r="O13" s="59" t="str">
        <f t="shared" si="8"/>
        <v>【噪音】防水第一遍滚涂；【静音】如天气好，下午可做第二遍；§【噪音】防水第二遍滚涂；；§</v>
      </c>
      <c r="Y13" s="37">
        <v>46247</v>
      </c>
      <c r="Z13" s="37" t="s">
        <v>33</v>
      </c>
    </row>
    <row r="14" ht="150" spans="1:26">
      <c r="A14" s="52">
        <f t="shared" si="0"/>
        <v>46255</v>
      </c>
      <c r="B14" s="53" t="str">
        <f t="shared" si="1"/>
        <v>星期五 【噪音】防水第一遍滚涂；【静音】如天气好，下午可做第二遍； </v>
      </c>
      <c r="C14" s="54" t="s">
        <v>34</v>
      </c>
      <c r="D14" s="55"/>
      <c r="E14" s="55"/>
      <c r="F14" s="63"/>
      <c r="G14" s="57">
        <v>11</v>
      </c>
      <c r="H14" s="58">
        <f t="shared" si="2"/>
        <v>46255</v>
      </c>
      <c r="I14" s="58" t="str">
        <f t="shared" si="3"/>
        <v>星期五</v>
      </c>
      <c r="J14" s="59" t="str">
        <f>_xlfn.XLOOKUP(H14,节假日录入表!A:A,节假日录入表!B:B)</f>
        <v>工作日</v>
      </c>
      <c r="K14" s="59">
        <f t="shared" si="4"/>
        <v>1</v>
      </c>
      <c r="L14" s="59">
        <f t="shared" si="5"/>
        <v>0</v>
      </c>
      <c r="M14" s="59">
        <f t="shared" si="6"/>
        <v>0</v>
      </c>
      <c r="N14" s="59" t="str">
        <f t="shared" si="7"/>
        <v>【噪音】防水第一遍滚涂；【静音】如天气好，下午可做第二遍；</v>
      </c>
      <c r="O14" s="59" t="str">
        <f t="shared" si="8"/>
        <v>【噪音】防水第二遍滚涂；；§【静音】干燥1天；【静音】根据天气现场判定可否蓄水；§</v>
      </c>
      <c r="Y14" s="37">
        <v>46248</v>
      </c>
      <c r="Z14" s="37" t="s">
        <v>35</v>
      </c>
    </row>
    <row r="15" ht="60.75" spans="1:26">
      <c r="A15" s="52">
        <f t="shared" si="0"/>
        <v>46256</v>
      </c>
      <c r="B15" s="53" t="str">
        <f t="shared" si="1"/>
        <v>星期六 待施工 </v>
      </c>
      <c r="C15" s="54" t="s">
        <v>36</v>
      </c>
      <c r="D15" s="55"/>
      <c r="E15" s="55"/>
      <c r="F15" s="63"/>
      <c r="G15" s="57">
        <v>12</v>
      </c>
      <c r="H15" s="58">
        <f t="shared" si="2"/>
        <v>46256</v>
      </c>
      <c r="I15" s="58" t="str">
        <f t="shared" si="3"/>
        <v>星期六</v>
      </c>
      <c r="J15" s="59" t="str">
        <f>_xlfn.XLOOKUP(H15,节假日录入表!A:A,节假日录入表!B:B)</f>
        <v>休假</v>
      </c>
      <c r="K15" s="59">
        <f t="shared" si="4"/>
        <v>0</v>
      </c>
      <c r="L15" s="59">
        <f t="shared" si="5"/>
        <v>0</v>
      </c>
      <c r="M15" s="59">
        <f t="shared" si="6"/>
        <v>0</v>
      </c>
      <c r="N15" s="59" t="str">
        <f t="shared" si="7"/>
        <v>待施工</v>
      </c>
      <c r="O15" s="59" t="str">
        <f t="shared" si="8"/>
        <v>【噪音】防水第二遍滚涂；；§【静音】干燥1天；【静音】根据天气现场判定可否蓄水；§【静音】蓄水实验；；§</v>
      </c>
      <c r="Y15" s="37">
        <v>46249</v>
      </c>
      <c r="Z15" s="37" t="s">
        <v>37</v>
      </c>
    </row>
    <row r="16" ht="81" spans="1:26">
      <c r="A16" s="52">
        <f t="shared" si="0"/>
        <v>46257</v>
      </c>
      <c r="B16" s="53" t="str">
        <f t="shared" si="1"/>
        <v>星期日 待施工 </v>
      </c>
      <c r="C16" s="54" t="s">
        <v>36</v>
      </c>
      <c r="D16" s="55"/>
      <c r="E16" s="55"/>
      <c r="F16" s="63"/>
      <c r="G16" s="57">
        <v>13</v>
      </c>
      <c r="H16" s="58">
        <f t="shared" si="2"/>
        <v>46257</v>
      </c>
      <c r="I16" s="58" t="str">
        <f t="shared" si="3"/>
        <v>星期日</v>
      </c>
      <c r="J16" s="59" t="str">
        <f>_xlfn.XLOOKUP(H16,节假日录入表!A:A,节假日录入表!B:B)</f>
        <v>休假</v>
      </c>
      <c r="K16" s="59">
        <f t="shared" si="4"/>
        <v>0</v>
      </c>
      <c r="L16" s="59">
        <f t="shared" si="5"/>
        <v>0</v>
      </c>
      <c r="M16" s="59">
        <f t="shared" si="6"/>
        <v>0</v>
      </c>
      <c r="N16" s="59" t="str">
        <f t="shared" si="7"/>
        <v>待施工</v>
      </c>
      <c r="O16" s="59" t="str">
        <f t="shared" si="8"/>
        <v>【噪音】防水第二遍滚涂；；§【静音】干燥1天；【静音】根据天气现场判定可否蓄水；§【静音】蓄水实验；；§【静音】蓄水实验；；§</v>
      </c>
      <c r="Y16" s="37">
        <v>46250</v>
      </c>
      <c r="Z16" s="37" t="s">
        <v>38</v>
      </c>
    </row>
    <row r="17" ht="262.5" spans="1:26">
      <c r="A17" s="52">
        <f t="shared" si="0"/>
        <v>46258</v>
      </c>
      <c r="B17" s="53" t="str">
        <f t="shared" si="1"/>
        <v>星期一 【噪音】防水第二遍滚涂；； </v>
      </c>
      <c r="C17" s="54" t="s">
        <v>39</v>
      </c>
      <c r="D17" s="55"/>
      <c r="E17" s="55"/>
      <c r="F17" s="63"/>
      <c r="G17" s="57">
        <v>14</v>
      </c>
      <c r="H17" s="58">
        <f t="shared" si="2"/>
        <v>46258</v>
      </c>
      <c r="I17" s="58" t="str">
        <f t="shared" si="3"/>
        <v>星期一</v>
      </c>
      <c r="J17" s="59" t="str">
        <f>_xlfn.XLOOKUP(H17,节假日录入表!A:A,节假日录入表!B:B)</f>
        <v>工作日</v>
      </c>
      <c r="K17" s="59">
        <f t="shared" si="4"/>
        <v>1</v>
      </c>
      <c r="L17" s="59">
        <f t="shared" si="5"/>
        <v>0</v>
      </c>
      <c r="M17" s="59">
        <f t="shared" si="6"/>
        <v>0</v>
      </c>
      <c r="N17" s="59" t="str">
        <f t="shared" si="7"/>
        <v>【噪音】防水第二遍滚涂；；</v>
      </c>
      <c r="O17" s="59" t="str">
        <f t="shared" si="8"/>
        <v>【静音】干燥1天；【静音】根据天气现场判定可否蓄水；§【静音】蓄水实验；；§【静音】蓄水实验；；§【静音】防水验收；【静音】无渗水可做回填宝；§</v>
      </c>
      <c r="Y17" s="37">
        <v>46251</v>
      </c>
      <c r="Z17" s="37" t="s">
        <v>40</v>
      </c>
    </row>
    <row r="18" ht="150" spans="1:26">
      <c r="A18" s="52">
        <f t="shared" si="0"/>
        <v>46259</v>
      </c>
      <c r="B18" s="53" t="str">
        <f t="shared" si="1"/>
        <v>星期二 【静音】干燥1天；【静音】根据天气现场判定可否蓄水； </v>
      </c>
      <c r="C18" s="54" t="s">
        <v>41</v>
      </c>
      <c r="D18" s="55"/>
      <c r="E18" s="55"/>
      <c r="F18" s="63"/>
      <c r="G18" s="57">
        <v>15</v>
      </c>
      <c r="H18" s="58">
        <f t="shared" si="2"/>
        <v>46259</v>
      </c>
      <c r="I18" s="58" t="str">
        <f t="shared" si="3"/>
        <v>星期二</v>
      </c>
      <c r="J18" s="59" t="str">
        <f>_xlfn.XLOOKUP(H18,节假日录入表!A:A,节假日录入表!B:B)</f>
        <v>工作日</v>
      </c>
      <c r="K18" s="59">
        <f t="shared" si="4"/>
        <v>1</v>
      </c>
      <c r="L18" s="59">
        <f t="shared" si="5"/>
        <v>1</v>
      </c>
      <c r="M18" s="59">
        <f t="shared" si="6"/>
        <v>0</v>
      </c>
      <c r="N18" s="59" t="str">
        <f t="shared" si="7"/>
        <v>【静音】干燥1天；【静音】根据天气现场判定可否蓄水；</v>
      </c>
      <c r="O18" s="59" t="str">
        <f t="shared" si="8"/>
        <v>【静音】蓄水实验；；§【静音】蓄水实验；；§【静音】防水验收；【静音】无渗水可做回填宝；§【噪音】地面丙纶防水张贴；；通知瓷砖材料备货/
通知辅料材料备货/
通知地漏材料备货§</v>
      </c>
      <c r="Y18" s="37">
        <v>46252</v>
      </c>
      <c r="Z18" s="37" t="s">
        <v>42</v>
      </c>
    </row>
    <row r="19" ht="141.75" spans="1:26">
      <c r="A19" s="52">
        <f t="shared" si="0"/>
        <v>46260</v>
      </c>
      <c r="B19" s="53" t="str">
        <f t="shared" si="1"/>
        <v>星期三 【静音】蓄水实验；； </v>
      </c>
      <c r="C19" s="54" t="s">
        <v>43</v>
      </c>
      <c r="D19" s="55"/>
      <c r="E19" s="55"/>
      <c r="F19" s="63"/>
      <c r="G19" s="57">
        <v>16</v>
      </c>
      <c r="H19" s="58">
        <f t="shared" si="2"/>
        <v>46260</v>
      </c>
      <c r="I19" s="58" t="str">
        <f t="shared" si="3"/>
        <v>星期三</v>
      </c>
      <c r="J19" s="59" t="str">
        <f>_xlfn.XLOOKUP(H19,节假日录入表!A:A,节假日录入表!B:B)</f>
        <v>工作日</v>
      </c>
      <c r="K19" s="59">
        <f t="shared" si="4"/>
        <v>1</v>
      </c>
      <c r="L19" s="59">
        <f t="shared" si="5"/>
        <v>0</v>
      </c>
      <c r="M19" s="59">
        <f t="shared" si="6"/>
        <v>0</v>
      </c>
      <c r="N19" s="59" t="str">
        <f t="shared" si="7"/>
        <v>【静音】蓄水实验；；</v>
      </c>
      <c r="O19" s="59" t="str">
        <f t="shared" si="8"/>
        <v>【静音】蓄水实验；；§【静音】防水验收；【静音】无渗水可做回填宝；§【噪音】地面丙纶防水张贴；；通知瓷砖材料备货/
通知辅料材料备货/
通知地漏材料备货§【静音】丙纶干燥期；；钛合金门商家量尺下单/§</v>
      </c>
      <c r="Y19" s="37">
        <v>46253</v>
      </c>
      <c r="Z19" s="37" t="s">
        <v>44</v>
      </c>
    </row>
    <row r="20" ht="141.75" spans="1:26">
      <c r="A20" s="52">
        <f t="shared" si="0"/>
        <v>46261</v>
      </c>
      <c r="B20" s="53" t="str">
        <f t="shared" si="1"/>
        <v>星期四 【静音】蓄水实验；； </v>
      </c>
      <c r="C20" s="54" t="s">
        <v>36</v>
      </c>
      <c r="D20" s="55"/>
      <c r="E20" s="55"/>
      <c r="F20" s="63"/>
      <c r="G20" s="57">
        <v>17</v>
      </c>
      <c r="H20" s="58">
        <f t="shared" si="2"/>
        <v>46261</v>
      </c>
      <c r="I20" s="58" t="str">
        <f t="shared" si="3"/>
        <v>星期四</v>
      </c>
      <c r="J20" s="59" t="str">
        <f>_xlfn.XLOOKUP(H20,节假日录入表!A:A,节假日录入表!B:B)</f>
        <v>工作日</v>
      </c>
      <c r="K20" s="59">
        <f t="shared" si="4"/>
        <v>1</v>
      </c>
      <c r="L20" s="59">
        <f t="shared" si="5"/>
        <v>0</v>
      </c>
      <c r="M20" s="59">
        <f t="shared" si="6"/>
        <v>0</v>
      </c>
      <c r="N20" s="59" t="str">
        <f t="shared" si="7"/>
        <v>【静音】蓄水实验；；</v>
      </c>
      <c r="O20" s="59" t="str">
        <f t="shared" si="8"/>
        <v>【静音】防水验收；【静音】无渗水可做回填宝；§【噪音】地面丙纶防水张贴；；通知瓷砖材料备货/
通知辅料材料备货/
通知地漏材料备货§【静音】丙纶干燥期；；钛合金门商家量尺下单/§【静音】蓄水实验；；§</v>
      </c>
      <c r="Y20" s="37">
        <v>46254</v>
      </c>
      <c r="Z20" s="37" t="s">
        <v>45</v>
      </c>
    </row>
    <row r="21" ht="206.25" spans="1:26">
      <c r="A21" s="52">
        <f t="shared" si="0"/>
        <v>46262</v>
      </c>
      <c r="B21" s="53" t="str">
        <f t="shared" si="1"/>
        <v>星期五 【静音】防水验收；【静音】无渗水可做回填宝； </v>
      </c>
      <c r="C21" s="54" t="s">
        <v>46</v>
      </c>
      <c r="D21" s="55"/>
      <c r="E21" s="55"/>
      <c r="F21" s="63"/>
      <c r="G21" s="57">
        <v>18</v>
      </c>
      <c r="H21" s="58">
        <f t="shared" si="2"/>
        <v>46262</v>
      </c>
      <c r="I21" s="58" t="str">
        <f t="shared" si="3"/>
        <v>星期五</v>
      </c>
      <c r="J21" s="59" t="str">
        <f>_xlfn.XLOOKUP(H21,节假日录入表!A:A,节假日录入表!B:B)</f>
        <v>工作日</v>
      </c>
      <c r="K21" s="59">
        <f t="shared" si="4"/>
        <v>1</v>
      </c>
      <c r="L21" s="59">
        <f t="shared" si="5"/>
        <v>0</v>
      </c>
      <c r="M21" s="59">
        <f t="shared" si="6"/>
        <v>0</v>
      </c>
      <c r="N21" s="59" t="str">
        <f t="shared" si="7"/>
        <v>【静音】防水验收；【静音】无渗水可做回填宝；</v>
      </c>
      <c r="O21" s="59" t="str">
        <f t="shared" si="8"/>
        <v>【噪音】地面丙纶防水张贴；；通知瓷砖材料备货/
通知辅料材料备货/
通知地漏材料备货§【静音】丙纶干燥期；；钛合金门商家量尺下单/§【静音】蓄水实验；；§【静音】蓄水实验/防水验收；【静音】拉毛；瓷砖材料进场/
地漏材料进场§</v>
      </c>
      <c r="Y21" s="37">
        <v>46255</v>
      </c>
      <c r="Z21" s="37" t="s">
        <v>47</v>
      </c>
    </row>
    <row r="22" ht="182.25" spans="1:26">
      <c r="A22" s="52">
        <f t="shared" si="0"/>
        <v>46263</v>
      </c>
      <c r="B22" s="53" t="str">
        <f t="shared" si="1"/>
        <v>星期六 待施工 </v>
      </c>
      <c r="C22" s="54" t="s">
        <v>48</v>
      </c>
      <c r="D22" s="55"/>
      <c r="E22" s="55"/>
      <c r="F22" s="63"/>
      <c r="G22" s="57">
        <v>19</v>
      </c>
      <c r="H22" s="58">
        <f t="shared" si="2"/>
        <v>46263</v>
      </c>
      <c r="I22" s="58" t="str">
        <f t="shared" si="3"/>
        <v>星期六</v>
      </c>
      <c r="J22" s="59" t="str">
        <f>_xlfn.XLOOKUP(H22,节假日录入表!A:A,节假日录入表!B:B)</f>
        <v>休假</v>
      </c>
      <c r="K22" s="59">
        <f t="shared" si="4"/>
        <v>0</v>
      </c>
      <c r="L22" s="59">
        <f t="shared" si="5"/>
        <v>1</v>
      </c>
      <c r="M22" s="59">
        <f t="shared" si="6"/>
        <v>1</v>
      </c>
      <c r="N22" s="59" t="str">
        <f t="shared" si="7"/>
        <v>待施工</v>
      </c>
      <c r="O22" s="59" t="str">
        <f t="shared" si="8"/>
        <v>【噪音】地面丙纶防水张贴；；通知瓷砖材料备货/
通知辅料材料备货/
通知地漏材料备货§【静音】丙纶干燥期；；钛合金门商家量尺下单/§【静音】蓄水实验；；§【静音】蓄水实验/防水验收；【静音】拉毛；瓷砖材料进场/
地漏材料进场§【噪音】厨房墙砖铺贴；【静音】对接集成吊顶；§</v>
      </c>
      <c r="Y22" s="37">
        <v>46256</v>
      </c>
      <c r="Z22" s="37" t="s">
        <v>37</v>
      </c>
    </row>
    <row r="23" ht="202.5" spans="1:26">
      <c r="A23" s="52">
        <f t="shared" si="0"/>
        <v>46264</v>
      </c>
      <c r="B23" s="53" t="str">
        <f t="shared" si="1"/>
        <v>星期日 待施工 </v>
      </c>
      <c r="C23" s="54" t="s">
        <v>49</v>
      </c>
      <c r="D23" s="55"/>
      <c r="E23" s="55"/>
      <c r="F23" s="63"/>
      <c r="G23" s="57">
        <v>20</v>
      </c>
      <c r="H23" s="58">
        <f t="shared" si="2"/>
        <v>46264</v>
      </c>
      <c r="I23" s="58" t="str">
        <f t="shared" si="3"/>
        <v>星期日</v>
      </c>
      <c r="J23" s="59" t="str">
        <f>_xlfn.XLOOKUP(H23,节假日录入表!A:A,节假日录入表!B:B)</f>
        <v>休假</v>
      </c>
      <c r="K23" s="59">
        <f t="shared" si="4"/>
        <v>0</v>
      </c>
      <c r="L23" s="59">
        <f t="shared" si="5"/>
        <v>1</v>
      </c>
      <c r="M23" s="59">
        <f t="shared" si="6"/>
        <v>1</v>
      </c>
      <c r="N23" s="59" t="str">
        <f t="shared" si="7"/>
        <v>待施工</v>
      </c>
      <c r="O23" s="59" t="str">
        <f t="shared" si="8"/>
        <v>【噪音】地面丙纶防水张贴；；通知瓷砖材料备货/
通知辅料材料备货/
通知地漏材料备货§【静音】丙纶干燥期；；钛合金门商家量尺下单/§【静音】蓄水实验；；§【静音】蓄水实验/防水验收；【静音】拉毛；瓷砖材料进场/
地漏材料进场§【噪音】厨房墙砖铺贴；【静音】对接集成吊顶；§【噪音】厨房墙砖铺贴；；§</v>
      </c>
      <c r="Y23" s="37">
        <v>46257</v>
      </c>
      <c r="Z23" s="37" t="s">
        <v>38</v>
      </c>
    </row>
    <row r="24" ht="141.75" spans="1:26">
      <c r="A24" s="52">
        <f t="shared" si="0"/>
        <v>46265</v>
      </c>
      <c r="B24" s="53" t="str">
        <f t="shared" si="1"/>
        <v>星期一 【噪音】地面丙纶防水张贴；；通知瓷砖材料备货/
通知辅料材料备货/
通知地漏材料备货 </v>
      </c>
      <c r="C24" s="54" t="s">
        <v>50</v>
      </c>
      <c r="D24" s="55"/>
      <c r="E24" s="55"/>
      <c r="F24" s="63"/>
      <c r="G24" s="57">
        <v>21</v>
      </c>
      <c r="H24" s="58">
        <f t="shared" si="2"/>
        <v>46265</v>
      </c>
      <c r="I24" s="58" t="str">
        <f t="shared" si="3"/>
        <v>星期一</v>
      </c>
      <c r="J24" s="59" t="str">
        <f>_xlfn.XLOOKUP(H24,节假日录入表!A:A,节假日录入表!B:B)</f>
        <v>工作日</v>
      </c>
      <c r="K24" s="59">
        <f t="shared" si="4"/>
        <v>1</v>
      </c>
      <c r="L24" s="59">
        <f t="shared" si="5"/>
        <v>1</v>
      </c>
      <c r="M24" s="59">
        <f t="shared" si="6"/>
        <v>0</v>
      </c>
      <c r="N24" s="59" t="str">
        <f t="shared" si="7"/>
        <v>【噪音】地面丙纶防水张贴；；通知瓷砖材料备货/
通知辅料材料备货/
通知地漏材料备货</v>
      </c>
      <c r="O24" s="59" t="str">
        <f t="shared" si="8"/>
        <v>【静音】丙纶干燥期；；钛合金门商家量尺下单/§【静音】蓄水实验；；§【静音】蓄水实验/防水验收；【静音】拉毛；瓷砖材料进场/
地漏材料进场§【噪音】厨房墙砖铺贴；【静音】对接集成吊顶；§【噪音】厨房墙砖铺贴；；§【噪音】厨房地砖铺贴；；§</v>
      </c>
      <c r="Y24" s="37">
        <v>46258</v>
      </c>
      <c r="Z24" s="37" t="s">
        <v>51</v>
      </c>
    </row>
    <row r="25" ht="187.5" spans="1:26">
      <c r="A25" s="52">
        <f t="shared" si="0"/>
        <v>46266</v>
      </c>
      <c r="B25" s="53" t="str">
        <f t="shared" si="1"/>
        <v>星期二 【静音】丙纶干燥期；；钛合金门商家量尺下单/ </v>
      </c>
      <c r="C25" s="54" t="s">
        <v>52</v>
      </c>
      <c r="D25" s="55"/>
      <c r="E25" s="55"/>
      <c r="F25" s="63"/>
      <c r="G25" s="57">
        <v>22</v>
      </c>
      <c r="H25" s="58">
        <f t="shared" si="2"/>
        <v>46266</v>
      </c>
      <c r="I25" s="58" t="str">
        <f t="shared" si="3"/>
        <v>星期二</v>
      </c>
      <c r="J25" s="59" t="str">
        <f>_xlfn.XLOOKUP(H25,节假日录入表!A:A,节假日录入表!B:B)</f>
        <v>工作日</v>
      </c>
      <c r="K25" s="59">
        <f t="shared" si="4"/>
        <v>1</v>
      </c>
      <c r="L25" s="59">
        <f t="shared" si="5"/>
        <v>0</v>
      </c>
      <c r="M25" s="59">
        <f t="shared" si="6"/>
        <v>0</v>
      </c>
      <c r="N25" s="59" t="str">
        <f t="shared" si="7"/>
        <v>【静音】丙纶干燥期；；钛合金门商家量尺下单/</v>
      </c>
      <c r="O25" s="59" t="str">
        <f t="shared" si="8"/>
        <v>【静音】蓄水实验；；§【静音】蓄水实验/防水验收；【静音】拉毛；瓷砖材料进场/
地漏材料进场§【噪音】厨房墙砖铺贴；【静音】对接集成吊顶；§【噪音】厨房墙砖铺贴；；§【噪音】厨房地砖铺贴；；§【静音】瓷砖干燥；；通知美缝商家备货§</v>
      </c>
      <c r="Y25" s="37">
        <v>46259</v>
      </c>
      <c r="Z25" s="37" t="s">
        <v>53</v>
      </c>
    </row>
    <row r="26" ht="141.75" spans="1:26">
      <c r="A26" s="52">
        <f t="shared" si="0"/>
        <v>46267</v>
      </c>
      <c r="B26" s="53" t="str">
        <f t="shared" si="1"/>
        <v>星期三 【静音】蓄水实验；； </v>
      </c>
      <c r="C26" s="54" t="s">
        <v>54</v>
      </c>
      <c r="D26" s="55"/>
      <c r="E26" s="55"/>
      <c r="F26" s="63"/>
      <c r="G26" s="57">
        <v>23</v>
      </c>
      <c r="H26" s="58">
        <f t="shared" si="2"/>
        <v>46267</v>
      </c>
      <c r="I26" s="58" t="str">
        <f t="shared" si="3"/>
        <v>星期三</v>
      </c>
      <c r="J26" s="59" t="str">
        <f>_xlfn.XLOOKUP(H26,节假日录入表!A:A,节假日录入表!B:B)</f>
        <v>工作日</v>
      </c>
      <c r="K26" s="59">
        <f t="shared" si="4"/>
        <v>1</v>
      </c>
      <c r="L26" s="59">
        <f t="shared" si="5"/>
        <v>0</v>
      </c>
      <c r="M26" s="59">
        <f t="shared" si="6"/>
        <v>0</v>
      </c>
      <c r="N26" s="59" t="str">
        <f t="shared" si="7"/>
        <v>【静音】蓄水实验；；</v>
      </c>
      <c r="O26" s="59" t="str">
        <f t="shared" si="8"/>
        <v>【静音】蓄水实验/防水验收；【静音】拉毛；瓷砖材料进场/
地漏材料进场§【噪音】厨房墙砖铺贴；【静音】对接集成吊顶；§【噪音】厨房墙砖铺贴；；§【噪音】厨房地砖铺贴；；§【静音】瓷砖干燥；；通知美缝商家备货§【静音】瓷砖干燥；；§</v>
      </c>
      <c r="Y26" s="37">
        <v>46260</v>
      </c>
      <c r="Z26" s="37" t="s">
        <v>55</v>
      </c>
    </row>
    <row r="27" ht="141.75" spans="1:26">
      <c r="A27" s="52">
        <f t="shared" si="0"/>
        <v>46268</v>
      </c>
      <c r="B27" s="53" t="str">
        <f t="shared" si="1"/>
        <v>星期四 【静音】蓄水实验/防水验收；【静音】拉毛；瓷砖材料进场/
地漏材料进场 </v>
      </c>
      <c r="C27" s="54" t="s">
        <v>56</v>
      </c>
      <c r="D27" s="55"/>
      <c r="E27" s="55"/>
      <c r="F27" s="63"/>
      <c r="G27" s="57">
        <v>24</v>
      </c>
      <c r="H27" s="58">
        <f t="shared" si="2"/>
        <v>46268</v>
      </c>
      <c r="I27" s="58" t="str">
        <f t="shared" si="3"/>
        <v>星期四</v>
      </c>
      <c r="J27" s="59" t="str">
        <f>_xlfn.XLOOKUP(H27,节假日录入表!A:A,节假日录入表!B:B)</f>
        <v>工作日</v>
      </c>
      <c r="K27" s="59">
        <f t="shared" si="4"/>
        <v>1</v>
      </c>
      <c r="L27" s="59">
        <f t="shared" si="5"/>
        <v>0</v>
      </c>
      <c r="M27" s="59">
        <f t="shared" si="6"/>
        <v>0</v>
      </c>
      <c r="N27" s="59" t="str">
        <f t="shared" si="7"/>
        <v>【静音】蓄水实验/防水验收；【静音】拉毛；瓷砖材料进场/
地漏材料进场</v>
      </c>
      <c r="O27" s="59" t="str">
        <f t="shared" si="8"/>
        <v>【噪音】厨房墙砖铺贴；【静音】对接集成吊顶；§【噪音】厨房墙砖铺贴；；§【噪音】厨房地砖铺贴；；§【静音】瓷砖干燥；；通知美缝商家备货§【静音】瓷砖干燥；；§【静音】瓷砖干燥；【静音】瓷砖验收；瓷砖材料退货/
余料退货§</v>
      </c>
      <c r="Y27" s="37">
        <v>46261</v>
      </c>
      <c r="Z27" s="37" t="s">
        <v>57</v>
      </c>
    </row>
    <row r="28" ht="168.75" spans="1:26">
      <c r="A28" s="52">
        <f t="shared" si="0"/>
        <v>46269</v>
      </c>
      <c r="B28" s="53" t="str">
        <f t="shared" si="1"/>
        <v>星期五 【噪音】厨房墙砖铺贴；【静音】对接集成吊顶； </v>
      </c>
      <c r="C28" s="54" t="s">
        <v>58</v>
      </c>
      <c r="D28" s="55"/>
      <c r="E28" s="55"/>
      <c r="F28" s="63"/>
      <c r="G28" s="57">
        <v>25</v>
      </c>
      <c r="H28" s="58">
        <f t="shared" si="2"/>
        <v>46269</v>
      </c>
      <c r="I28" s="58" t="str">
        <f t="shared" si="3"/>
        <v>星期五</v>
      </c>
      <c r="J28" s="59" t="str">
        <f>_xlfn.XLOOKUP(H28,节假日录入表!A:A,节假日录入表!B:B)</f>
        <v>工作日</v>
      </c>
      <c r="K28" s="59">
        <f t="shared" si="4"/>
        <v>1</v>
      </c>
      <c r="L28" s="59">
        <f t="shared" si="5"/>
        <v>1</v>
      </c>
      <c r="M28" s="59">
        <f t="shared" si="6"/>
        <v>0</v>
      </c>
      <c r="N28" s="59" t="str">
        <f t="shared" si="7"/>
        <v>【噪音】厨房墙砖铺贴；【静音】对接集成吊顶；</v>
      </c>
      <c r="O28" s="59" t="str">
        <f t="shared" si="8"/>
        <v>【噪音】厨房墙砖铺贴；；§【噪音】厨房地砖铺贴；；§【静音】瓷砖干燥；；通知美缝商家备货§【静音】瓷砖干燥；；§【静音】瓷砖干燥；【静音】瓷砖验收；瓷砖材料退货/
余料退货§【噪音】美缝剂施工；；§</v>
      </c>
      <c r="Y28" s="37">
        <v>46262</v>
      </c>
      <c r="Z28" s="37" t="s">
        <v>59</v>
      </c>
    </row>
    <row r="29" ht="182.25" spans="1:26">
      <c r="A29" s="52">
        <f t="shared" si="0"/>
        <v>46270</v>
      </c>
      <c r="B29" s="53" t="str">
        <f t="shared" si="1"/>
        <v>星期六 待施工 </v>
      </c>
      <c r="C29" s="54" t="s">
        <v>60</v>
      </c>
      <c r="D29" s="55"/>
      <c r="E29" s="55"/>
      <c r="F29" s="63"/>
      <c r="G29" s="57">
        <v>26</v>
      </c>
      <c r="H29" s="58">
        <f t="shared" si="2"/>
        <v>46270</v>
      </c>
      <c r="I29" s="58" t="str">
        <f t="shared" si="3"/>
        <v>星期六</v>
      </c>
      <c r="J29" s="59" t="str">
        <f>_xlfn.XLOOKUP(H29,节假日录入表!A:A,节假日录入表!B:B)</f>
        <v>休假</v>
      </c>
      <c r="K29" s="59">
        <f t="shared" si="4"/>
        <v>0</v>
      </c>
      <c r="L29" s="59">
        <f t="shared" si="5"/>
        <v>0</v>
      </c>
      <c r="M29" s="59">
        <f t="shared" si="6"/>
        <v>0</v>
      </c>
      <c r="N29" s="59" t="str">
        <f t="shared" si="7"/>
        <v>待施工</v>
      </c>
      <c r="O29" s="59" t="str">
        <f t="shared" si="8"/>
        <v>【噪音】厨房墙砖铺贴；；§【噪音】厨房地砖铺贴；；§【静音】瓷砖干燥；；通知美缝商家备货§【静音】瓷砖干燥；；§【静音】瓷砖干燥；【静音】瓷砖验收；瓷砖材料退货/
余料退货§【噪音】美缝剂施工；；§【静音】美缝剂干燥；；通知美缝商家备货/
通知集成吊顶备货/
通知卫浴洁具备货/§</v>
      </c>
      <c r="Y29" s="37">
        <v>46263</v>
      </c>
      <c r="Z29" s="37" t="s">
        <v>37</v>
      </c>
    </row>
    <row r="30" ht="243" spans="1:26">
      <c r="A30" s="52">
        <f t="shared" si="0"/>
        <v>46271</v>
      </c>
      <c r="B30" s="53" t="str">
        <f t="shared" si="1"/>
        <v>星期日 待施工 </v>
      </c>
      <c r="C30" s="54" t="s">
        <v>61</v>
      </c>
      <c r="D30" s="55"/>
      <c r="E30" s="55"/>
      <c r="F30" s="63"/>
      <c r="G30" s="57">
        <v>27</v>
      </c>
      <c r="H30" s="58">
        <f t="shared" si="2"/>
        <v>46271</v>
      </c>
      <c r="I30" s="58" t="str">
        <f t="shared" si="3"/>
        <v>星期日</v>
      </c>
      <c r="J30" s="59" t="str">
        <f>_xlfn.XLOOKUP(H30,节假日录入表!A:A,节假日录入表!B:B)</f>
        <v>休假</v>
      </c>
      <c r="K30" s="59">
        <f t="shared" si="4"/>
        <v>0</v>
      </c>
      <c r="L30" s="59">
        <f t="shared" si="5"/>
        <v>0</v>
      </c>
      <c r="M30" s="59">
        <f t="shared" si="6"/>
        <v>0</v>
      </c>
      <c r="N30" s="59" t="str">
        <f t="shared" si="7"/>
        <v>待施工</v>
      </c>
      <c r="O30" s="59" t="str">
        <f t="shared" si="8"/>
        <v>【噪音】厨房墙砖铺贴；；§【噪音】厨房地砖铺贴；；§【静音】瓷砖干燥；；通知美缝商家备货§【静音】瓷砖干燥；；§【静音】瓷砖干燥；【静音】瓷砖验收；瓷砖材料退货/
余料退货§【噪音】美缝剂施工；；§【静音】美缝剂干燥；；通知美缝商家备货/
通知集成吊顶备货/
通知卫浴洁具备货/§【静音】美缝剂干燥；；通知钛合金门商家安装时间/
通知橱柜商家安装时间/
通知开关面板备货/§</v>
      </c>
      <c r="Y30" s="37">
        <v>46264</v>
      </c>
      <c r="Z30" s="37" t="s">
        <v>38</v>
      </c>
    </row>
    <row r="31" ht="281.25" spans="1:26">
      <c r="A31" s="52">
        <f t="shared" si="0"/>
        <v>46272</v>
      </c>
      <c r="B31" s="53" t="str">
        <f t="shared" si="1"/>
        <v>星期一 【噪音】厨房墙砖铺贴；； </v>
      </c>
      <c r="C31" s="54" t="s">
        <v>62</v>
      </c>
      <c r="D31" s="55"/>
      <c r="E31" s="55"/>
      <c r="F31" s="63"/>
      <c r="G31" s="57">
        <v>28</v>
      </c>
      <c r="H31" s="58">
        <f t="shared" si="2"/>
        <v>46272</v>
      </c>
      <c r="I31" s="58" t="str">
        <f t="shared" si="3"/>
        <v>星期一</v>
      </c>
      <c r="J31" s="59" t="str">
        <f>_xlfn.XLOOKUP(H31,节假日录入表!A:A,节假日录入表!B:B)</f>
        <v>工作日</v>
      </c>
      <c r="K31" s="59">
        <f t="shared" si="4"/>
        <v>1</v>
      </c>
      <c r="L31" s="59">
        <f t="shared" si="5"/>
        <v>0</v>
      </c>
      <c r="M31" s="59">
        <f t="shared" si="6"/>
        <v>0</v>
      </c>
      <c r="N31" s="59" t="str">
        <f t="shared" si="7"/>
        <v>【噪音】厨房墙砖铺贴；；</v>
      </c>
      <c r="O31" s="59" t="str">
        <f t="shared" si="8"/>
        <v>【噪音】厨房地砖铺贴；；§【静音】瓷砖干燥；；通知美缝商家备货§【静音】瓷砖干燥；；§【静音】瓷砖干燥；【静音】瓷砖验收；瓷砖材料退货/
余料退货§【噪音】美缝剂施工；；§【静音】美缝剂干燥；；通知美缝商家备货/
通知集成吊顶备货/
通知卫浴洁具备货/§【静音】美缝剂干燥；；通知钛合金门商家安装时间/
通知橱柜商家安装时间/
通知开关面板备货/§【静音】美缝剂干燥；；§</v>
      </c>
      <c r="Y31" s="37">
        <v>46265</v>
      </c>
      <c r="Z31" s="37" t="s">
        <v>63</v>
      </c>
    </row>
    <row r="32" ht="222.75" spans="1:26">
      <c r="A32" s="52">
        <f t="shared" si="0"/>
        <v>46273</v>
      </c>
      <c r="B32" s="53" t="str">
        <f t="shared" si="1"/>
        <v>星期二 【噪音】厨房地砖铺贴；； </v>
      </c>
      <c r="C32" s="54" t="s">
        <v>64</v>
      </c>
      <c r="D32" s="55"/>
      <c r="E32" s="55"/>
      <c r="F32" s="63"/>
      <c r="G32" s="57">
        <v>29</v>
      </c>
      <c r="H32" s="58">
        <f t="shared" si="2"/>
        <v>46273</v>
      </c>
      <c r="I32" s="58" t="str">
        <f t="shared" si="3"/>
        <v>星期二</v>
      </c>
      <c r="J32" s="59" t="str">
        <f>_xlfn.XLOOKUP(H32,节假日录入表!A:A,节假日录入表!B:B)</f>
        <v>工作日</v>
      </c>
      <c r="K32" s="59">
        <f t="shared" si="4"/>
        <v>1</v>
      </c>
      <c r="L32" s="59">
        <f t="shared" si="5"/>
        <v>1</v>
      </c>
      <c r="M32" s="59">
        <f t="shared" si="6"/>
        <v>0</v>
      </c>
      <c r="N32" s="59" t="str">
        <f t="shared" si="7"/>
        <v>【噪音】厨房地砖铺贴；；</v>
      </c>
      <c r="O32" s="59" t="str">
        <f t="shared" si="8"/>
        <v>【静音】瓷砖干燥；；通知美缝商家备货§【静音】瓷砖干燥；；§【静音】瓷砖干燥；【静音】瓷砖验收；瓷砖材料退货/
余料退货§【噪音】美缝剂施工；；§【静音】美缝剂干燥；；通知美缝商家备货/
通知集成吊顶备货/
通知卫浴洁具备货/§【静音】美缝剂干燥；；通知钛合金门商家安装时间/
通知橱柜商家安装时间/
通知开关面板备货/§【静音】美缝剂干燥；；§【噪音】美缝剂清理；；§</v>
      </c>
      <c r="Y32" s="37">
        <v>46266</v>
      </c>
      <c r="Z32" s="37" t="s">
        <v>65</v>
      </c>
    </row>
    <row r="33" ht="222.75" spans="1:26">
      <c r="A33" s="52">
        <f t="shared" si="0"/>
        <v>46274</v>
      </c>
      <c r="B33" s="53" t="str">
        <f t="shared" si="1"/>
        <v>星期三 【静音】瓷砖干燥；；通知美缝商家备货 </v>
      </c>
      <c r="C33" s="54" t="s">
        <v>66</v>
      </c>
      <c r="D33" s="55"/>
      <c r="E33" s="55"/>
      <c r="F33" s="63"/>
      <c r="G33" s="57">
        <v>30</v>
      </c>
      <c r="H33" s="58">
        <f t="shared" si="2"/>
        <v>46274</v>
      </c>
      <c r="I33" s="58" t="str">
        <f t="shared" si="3"/>
        <v>星期三</v>
      </c>
      <c r="J33" s="59" t="str">
        <f>_xlfn.XLOOKUP(H33,节假日录入表!A:A,节假日录入表!B:B)</f>
        <v>工作日</v>
      </c>
      <c r="K33" s="59">
        <f t="shared" si="4"/>
        <v>1</v>
      </c>
      <c r="L33" s="59">
        <f t="shared" si="5"/>
        <v>1</v>
      </c>
      <c r="M33" s="59">
        <f t="shared" si="6"/>
        <v>0</v>
      </c>
      <c r="N33" s="59" t="str">
        <f t="shared" si="7"/>
        <v>【静音】瓷砖干燥；；通知美缝商家备货</v>
      </c>
      <c r="O33" s="59" t="str">
        <f t="shared" si="8"/>
        <v>【静音】瓷砖干燥；；§【静音】瓷砖干燥；【静音】瓷砖验收；瓷砖材料退货/
余料退货§【噪音】美缝剂施工；；§【静音】美缝剂干燥；；通知美缝商家备货/
通知集成吊顶备货/
通知卫浴洁具备货/§【静音】美缝剂干燥；；通知钛合金门商家安装时间/
通知橱柜商家安装时间/
通知开关面板备货/§【静音】美缝剂干燥；；§【噪音】美缝剂清理；；§【噪音】橱柜/安装；；§</v>
      </c>
      <c r="Y33" s="37">
        <v>46267</v>
      </c>
      <c r="Z33" s="37" t="s">
        <v>55</v>
      </c>
    </row>
    <row r="34" ht="243.75" spans="1:26">
      <c r="A34" s="52">
        <f t="shared" si="0"/>
        <v>46275</v>
      </c>
      <c r="B34" s="53" t="str">
        <f t="shared" si="1"/>
        <v>星期四 【静音】瓷砖干燥；； </v>
      </c>
      <c r="C34" s="54" t="s">
        <v>67</v>
      </c>
      <c r="D34" s="55"/>
      <c r="E34" s="55"/>
      <c r="F34" s="63"/>
      <c r="G34" s="57">
        <v>31</v>
      </c>
      <c r="H34" s="58">
        <f t="shared" si="2"/>
        <v>46275</v>
      </c>
      <c r="I34" s="58" t="str">
        <f t="shared" si="3"/>
        <v>星期四</v>
      </c>
      <c r="J34" s="59" t="str">
        <f>_xlfn.XLOOKUP(H34,节假日录入表!A:A,节假日录入表!B:B)</f>
        <v>工作日</v>
      </c>
      <c r="K34" s="59">
        <f t="shared" si="4"/>
        <v>1</v>
      </c>
      <c r="L34" s="59">
        <f t="shared" si="5"/>
        <v>2</v>
      </c>
      <c r="M34" s="59">
        <f t="shared" si="6"/>
        <v>0</v>
      </c>
      <c r="N34" s="59" t="str">
        <f t="shared" si="7"/>
        <v>【静音】瓷砖干燥；；</v>
      </c>
      <c r="O34" s="59" t="str">
        <f t="shared" si="8"/>
        <v>【静音】瓷砖干燥；【静音】瓷砖验收；瓷砖材料退货/
余料退货§【噪音】美缝剂施工；；§【静音】美缝剂干燥；；通知美缝商家备货/
通知集成吊顶备货/
通知卫浴洁具备货/§【静音】美缝剂干燥；；通知钛合金门商家安装时间/
通知橱柜商家安装时间/
通知开关面板备货/§【静音】美缝剂干燥；；§【噪音】美缝剂清理；；§【噪音】橱柜/安装；；§【噪音】集成吊顶安装/钛金门安装；【噪音】开关插座安装；§</v>
      </c>
      <c r="Y34" s="37">
        <v>46268</v>
      </c>
      <c r="Z34" s="37" t="s">
        <v>68</v>
      </c>
    </row>
    <row r="35" ht="222.75" spans="1:26">
      <c r="A35" s="52">
        <f t="shared" si="0"/>
        <v>46276</v>
      </c>
      <c r="B35" s="53" t="str">
        <f t="shared" si="1"/>
        <v>星期五 【静音】瓷砖干燥；【静音】瓷砖验收；瓷砖材料退货/
余料退货 </v>
      </c>
      <c r="C35" s="54" t="s">
        <v>69</v>
      </c>
      <c r="D35" s="55"/>
      <c r="E35" s="55"/>
      <c r="F35" s="63"/>
      <c r="G35" s="57">
        <v>32</v>
      </c>
      <c r="H35" s="58">
        <f t="shared" si="2"/>
        <v>46276</v>
      </c>
      <c r="I35" s="58" t="str">
        <f t="shared" si="3"/>
        <v>星期五</v>
      </c>
      <c r="J35" s="59" t="str">
        <f>_xlfn.XLOOKUP(H35,节假日录入表!A:A,节假日录入表!B:B)</f>
        <v>工作日</v>
      </c>
      <c r="K35" s="59">
        <f t="shared" si="4"/>
        <v>1</v>
      </c>
      <c r="L35" s="59">
        <f t="shared" si="5"/>
        <v>1</v>
      </c>
      <c r="M35" s="59">
        <f t="shared" si="6"/>
        <v>0</v>
      </c>
      <c r="N35" s="59" t="str">
        <f t="shared" si="7"/>
        <v>【静音】瓷砖干燥；【静音】瓷砖验收；瓷砖材料退货/
余料退货</v>
      </c>
      <c r="O35" s="59" t="str">
        <f t="shared" si="8"/>
        <v>【噪音】美缝剂施工；；§【静音】美缝剂干燥；；通知美缝商家备货/
通知集成吊顶备货/
通知卫浴洁具备货/§【静音】美缝剂干燥；；通知钛合金门商家安装时间/
通知橱柜商家安装时间/
通知开关面板备货/§【静音】美缝剂干燥；；§【噪音】美缝剂清理；；§【噪音】橱柜/安装；；§【噪音】集成吊顶安装/钛金门安装；【噪音】开关插座安装；§【噪音】保洁；；§</v>
      </c>
      <c r="Y35" s="37">
        <v>46269</v>
      </c>
      <c r="Z35" s="37" t="s">
        <v>70</v>
      </c>
    </row>
    <row r="36" ht="222.75" spans="1:26">
      <c r="A36" s="52">
        <f t="shared" si="0"/>
        <v>46277</v>
      </c>
      <c r="B36" s="53" t="str">
        <f t="shared" si="1"/>
        <v>星期六 待施工 </v>
      </c>
      <c r="C36" s="54" t="s">
        <v>71</v>
      </c>
      <c r="D36" s="55"/>
      <c r="E36" s="55"/>
      <c r="F36" s="63"/>
      <c r="G36" s="57">
        <v>33</v>
      </c>
      <c r="H36" s="58">
        <f t="shared" si="2"/>
        <v>46277</v>
      </c>
      <c r="I36" s="58" t="str">
        <f t="shared" si="3"/>
        <v>星期六</v>
      </c>
      <c r="J36" s="59" t="str">
        <f>_xlfn.XLOOKUP(H36,节假日录入表!A:A,节假日录入表!B:B)</f>
        <v>休假</v>
      </c>
      <c r="K36" s="59">
        <f t="shared" si="4"/>
        <v>0</v>
      </c>
      <c r="L36" s="59">
        <f t="shared" si="5"/>
        <v>0</v>
      </c>
      <c r="M36" s="59">
        <f t="shared" si="6"/>
        <v>0</v>
      </c>
      <c r="N36" s="59" t="str">
        <f t="shared" si="7"/>
        <v>待施工</v>
      </c>
      <c r="O36" s="59" t="str">
        <f t="shared" si="8"/>
        <v>【噪音】美缝剂施工；；§【静音】美缝剂干燥；；通知美缝商家备货/
通知集成吊顶备货/
通知卫浴洁具备货/§【静音】美缝剂干燥；；通知钛合金门商家安装时间/
通知橱柜商家安装时间/
通知开关面板备货/§【静音】美缝剂干燥；；§【噪音】美缝剂清理；；§【噪音】橱柜/安装；；§【噪音】集成吊顶安装/钛金门安装；【噪音】开关插座安装；§【噪音】保洁；；§【静音】验收/交付；；§</v>
      </c>
      <c r="Y36" s="37">
        <v>46270</v>
      </c>
      <c r="Z36" s="37" t="s">
        <v>37</v>
      </c>
    </row>
    <row r="37" ht="243" spans="1:26">
      <c r="A37" s="52">
        <f t="shared" ref="A37:A68" si="9">H37</f>
        <v>46278</v>
      </c>
      <c r="B37" s="53" t="str">
        <f t="shared" ref="B37:B68" si="10">IF(E37&lt;&gt;0,_xlfn.CONCAT(I37," ",E37),_xlfn.CONCAT(I37," ",N37," ",D37))</f>
        <v>星期日 待施工 </v>
      </c>
      <c r="C37" s="54"/>
      <c r="D37" s="55"/>
      <c r="E37" s="55"/>
      <c r="F37" s="63"/>
      <c r="G37" s="57">
        <v>34</v>
      </c>
      <c r="H37" s="58">
        <f t="shared" ref="H37:H68" si="11">$F$4+G37-1</f>
        <v>46278</v>
      </c>
      <c r="I37" s="58" t="str">
        <f t="shared" ref="I37:I68" si="12">TEXT(H37,"aaaa")</f>
        <v>星期日</v>
      </c>
      <c r="J37" s="59" t="str">
        <f>_xlfn.XLOOKUP(H37,节假日录入表!A:A,节假日录入表!B:B)</f>
        <v>休假</v>
      </c>
      <c r="K37" s="59">
        <f t="shared" ref="K37:K68" si="13">IF(RIGHT(J37,1)="假",0,1)</f>
        <v>0</v>
      </c>
      <c r="L37" s="59">
        <f t="shared" ref="L37:L68" si="14">(LEN(C37)-LEN(SUBSTITUTE(C37,"【噪音】","")))/4</f>
        <v>0</v>
      </c>
      <c r="M37" s="59">
        <f t="shared" ref="M37:M68" si="15">IF(AND(K37=0,L37&gt;0),1,0)</f>
        <v>0</v>
      </c>
      <c r="N37" s="59" t="str">
        <f t="shared" ref="N37:N68" si="16">IF(O36="",IF(M37=1,"待施工",C37),IF(AND(K37=0,ISNUMBER(FIND("【噪音】",LEFT(O36,FIND("§",O36)-1)))),"待施工",LEFT(O36,FIND("§",O36)-1)))</f>
        <v>待施工</v>
      </c>
      <c r="O37" s="59" t="str">
        <f t="shared" ref="O37:O68" si="17">IF(O36="",IF(M37=1,C37&amp;"§",""),IF(AND(K37=0,ISNUMBER(FIND("【噪音】",LEFT(O36,FIND("§",O36)-1)))),O36&amp;C37&amp;"§",MID(O36,FIND("§",O36)+1,LEN(O36))&amp;C37&amp;"§"))</f>
        <v>【噪音】美缝剂施工；；§【静音】美缝剂干燥；；通知美缝商家备货/
通知集成吊顶备货/
通知卫浴洁具备货/§【静音】美缝剂干燥；；通知钛合金门商家安装时间/
通知橱柜商家安装时间/
通知开关面板备货/§【静音】美缝剂干燥；；§【噪音】美缝剂清理；；§【噪音】橱柜/安装；；§【噪音】集成吊顶安装/钛金门安装；【噪音】开关插座安装；§【噪音】保洁；；§【静音】验收/交付；；§§</v>
      </c>
      <c r="Y37" s="37">
        <v>46271</v>
      </c>
      <c r="Z37" s="37" t="s">
        <v>38</v>
      </c>
    </row>
    <row r="38" ht="243" spans="1:26">
      <c r="A38" s="52">
        <f t="shared" si="9"/>
        <v>46279</v>
      </c>
      <c r="B38" s="53" t="str">
        <f t="shared" si="10"/>
        <v>星期一 【噪音】美缝剂施工；； </v>
      </c>
      <c r="C38" s="54"/>
      <c r="D38" s="55"/>
      <c r="E38" s="55"/>
      <c r="F38" s="63"/>
      <c r="G38" s="57">
        <v>35</v>
      </c>
      <c r="H38" s="58">
        <f t="shared" si="11"/>
        <v>46279</v>
      </c>
      <c r="I38" s="58" t="str">
        <f t="shared" si="12"/>
        <v>星期一</v>
      </c>
      <c r="J38" s="59" t="str">
        <f>_xlfn.XLOOKUP(H38,节假日录入表!A:A,节假日录入表!B:B)</f>
        <v>工作日</v>
      </c>
      <c r="K38" s="59">
        <f t="shared" si="13"/>
        <v>1</v>
      </c>
      <c r="L38" s="59">
        <f t="shared" si="14"/>
        <v>0</v>
      </c>
      <c r="M38" s="59">
        <f t="shared" si="15"/>
        <v>0</v>
      </c>
      <c r="N38" s="59" t="str">
        <f t="shared" si="16"/>
        <v>【噪音】美缝剂施工；；</v>
      </c>
      <c r="O38" s="59" t="str">
        <f t="shared" si="17"/>
        <v>【静音】美缝剂干燥；；通知美缝商家备货/
通知集成吊顶备货/
通知卫浴洁具备货/§【静音】美缝剂干燥；；通知钛合金门商家安装时间/
通知橱柜商家安装时间/
通知开关面板备货/§【静音】美缝剂干燥；；§【噪音】美缝剂清理；；§【噪音】橱柜/安装；；§【噪音】集成吊顶安装/钛金门安装；【噪音】开关插座安装；§【噪音】保洁；；§【静音】验收/交付；；§§§</v>
      </c>
      <c r="Y38" s="37">
        <v>46272</v>
      </c>
      <c r="Z38" s="37" t="s">
        <v>72</v>
      </c>
    </row>
    <row r="39" ht="182.25" spans="1:26">
      <c r="A39" s="52">
        <f t="shared" si="9"/>
        <v>46280</v>
      </c>
      <c r="B39" s="53" t="str">
        <f t="shared" si="10"/>
        <v>星期二 【静音】美缝剂干燥；；通知美缝商家备货/
通知集成吊顶备货/
通知卫浴洁具备货/ </v>
      </c>
      <c r="C39" s="54"/>
      <c r="D39" s="55"/>
      <c r="E39" s="55"/>
      <c r="F39" s="63"/>
      <c r="G39" s="57">
        <v>36</v>
      </c>
      <c r="H39" s="58">
        <f t="shared" si="11"/>
        <v>46280</v>
      </c>
      <c r="I39" s="58" t="str">
        <f t="shared" si="12"/>
        <v>星期二</v>
      </c>
      <c r="J39" s="59" t="str">
        <f>_xlfn.XLOOKUP(H39,节假日录入表!A:A,节假日录入表!B:B)</f>
        <v>工作日</v>
      </c>
      <c r="K39" s="59">
        <f t="shared" si="13"/>
        <v>1</v>
      </c>
      <c r="L39" s="59">
        <f t="shared" si="14"/>
        <v>0</v>
      </c>
      <c r="M39" s="59">
        <f t="shared" si="15"/>
        <v>0</v>
      </c>
      <c r="N39" s="59" t="str">
        <f t="shared" si="16"/>
        <v>【静音】美缝剂干燥；；通知美缝商家备货/
通知集成吊顶备货/
通知卫浴洁具备货/</v>
      </c>
      <c r="O39" s="59" t="str">
        <f t="shared" si="17"/>
        <v>【静音】美缝剂干燥；；通知钛合金门商家安装时间/
通知橱柜商家安装时间/
通知开关面板备货/§【静音】美缝剂干燥；；§【噪音】美缝剂清理；；§【噪音】橱柜/安装；；§【噪音】集成吊顶安装/钛金门安装；【噪音】开关插座安装；§【噪音】保洁；；§【静音】验收/交付；；§§§§</v>
      </c>
      <c r="Y39" s="37">
        <v>46273</v>
      </c>
      <c r="Z39" s="37" t="s">
        <v>73</v>
      </c>
    </row>
    <row r="40" ht="150" spans="1:26">
      <c r="A40" s="52">
        <f t="shared" si="9"/>
        <v>46281</v>
      </c>
      <c r="B40" s="53" t="str">
        <f t="shared" si="10"/>
        <v>星期三 【静音】美缝剂干燥；；通知钛合金门商家安装时间/
通知橱柜商家安装时间/
通知开关面板备货/ </v>
      </c>
      <c r="C40" s="54"/>
      <c r="D40" s="55"/>
      <c r="E40" s="55"/>
      <c r="F40" s="63"/>
      <c r="G40" s="57">
        <v>37</v>
      </c>
      <c r="H40" s="58">
        <f t="shared" si="11"/>
        <v>46281</v>
      </c>
      <c r="I40" s="58" t="str">
        <f t="shared" si="12"/>
        <v>星期三</v>
      </c>
      <c r="J40" s="59" t="str">
        <f>_xlfn.XLOOKUP(H40,节假日录入表!A:A,节假日录入表!B:B)</f>
        <v>工作日</v>
      </c>
      <c r="K40" s="59">
        <f t="shared" si="13"/>
        <v>1</v>
      </c>
      <c r="L40" s="59">
        <f t="shared" si="14"/>
        <v>0</v>
      </c>
      <c r="M40" s="59">
        <f t="shared" si="15"/>
        <v>0</v>
      </c>
      <c r="N40" s="59" t="str">
        <f t="shared" si="16"/>
        <v>【静音】美缝剂干燥；；通知钛合金门商家安装时间/
通知橱柜商家安装时间/
通知开关面板备货/</v>
      </c>
      <c r="O40" s="59" t="str">
        <f t="shared" si="17"/>
        <v>【静音】美缝剂干燥；；§【噪音】美缝剂清理；；§【噪音】橱柜/安装；；§【噪音】集成吊顶安装/钛金门安装；【噪音】开关插座安装；§【噪音】保洁；；§【静音】验收/交付；；§§§§§</v>
      </c>
      <c r="Y40" s="37">
        <v>46274</v>
      </c>
      <c r="Z40" s="37" t="s">
        <v>74</v>
      </c>
    </row>
    <row r="41" ht="93.75" spans="1:26">
      <c r="A41" s="52">
        <f t="shared" si="9"/>
        <v>46282</v>
      </c>
      <c r="B41" s="53" t="str">
        <f t="shared" si="10"/>
        <v>星期四 【静音】美缝剂干燥；； </v>
      </c>
      <c r="C41" s="54"/>
      <c r="D41" s="55"/>
      <c r="E41" s="55"/>
      <c r="F41" s="63"/>
      <c r="G41" s="57">
        <v>38</v>
      </c>
      <c r="H41" s="58">
        <f t="shared" si="11"/>
        <v>46282</v>
      </c>
      <c r="I41" s="58" t="str">
        <f t="shared" si="12"/>
        <v>星期四</v>
      </c>
      <c r="J41" s="59" t="str">
        <f>_xlfn.XLOOKUP(H41,节假日录入表!A:A,节假日录入表!B:B)</f>
        <v>工作日</v>
      </c>
      <c r="K41" s="59">
        <f t="shared" si="13"/>
        <v>1</v>
      </c>
      <c r="L41" s="59">
        <f t="shared" si="14"/>
        <v>0</v>
      </c>
      <c r="M41" s="59">
        <f t="shared" si="15"/>
        <v>0</v>
      </c>
      <c r="N41" s="59" t="str">
        <f t="shared" si="16"/>
        <v>【静音】美缝剂干燥；；</v>
      </c>
      <c r="O41" s="59" t="str">
        <f t="shared" si="17"/>
        <v>【噪音】美缝剂清理；；§【噪音】橱柜/安装；；§【噪音】集成吊顶安装/钛金门安装；【噪音】开关插座安装；§【噪音】保洁；；§【静音】验收/交付；；§§§§§§</v>
      </c>
      <c r="Y41" s="37">
        <v>46275</v>
      </c>
      <c r="Z41" s="37" t="s">
        <v>75</v>
      </c>
    </row>
    <row r="42" ht="225" spans="1:26">
      <c r="A42" s="52">
        <f t="shared" si="9"/>
        <v>46283</v>
      </c>
      <c r="B42" s="53" t="str">
        <f t="shared" si="10"/>
        <v>星期五 【噪音】美缝剂清理；； </v>
      </c>
      <c r="C42" s="54"/>
      <c r="D42" s="55"/>
      <c r="E42" s="55"/>
      <c r="F42" s="63"/>
      <c r="G42" s="57">
        <v>39</v>
      </c>
      <c r="H42" s="58">
        <f t="shared" si="11"/>
        <v>46283</v>
      </c>
      <c r="I42" s="58" t="str">
        <f t="shared" si="12"/>
        <v>星期五</v>
      </c>
      <c r="J42" s="59" t="str">
        <f>_xlfn.XLOOKUP(H42,节假日录入表!A:A,节假日录入表!B:B)</f>
        <v>工作日</v>
      </c>
      <c r="K42" s="59">
        <f t="shared" si="13"/>
        <v>1</v>
      </c>
      <c r="L42" s="59">
        <f t="shared" si="14"/>
        <v>0</v>
      </c>
      <c r="M42" s="59">
        <f t="shared" si="15"/>
        <v>0</v>
      </c>
      <c r="N42" s="59" t="str">
        <f t="shared" si="16"/>
        <v>【噪音】美缝剂清理；；</v>
      </c>
      <c r="O42" s="59" t="str">
        <f t="shared" si="17"/>
        <v>【噪音】橱柜/安装；；§【噪音】集成吊顶安装/钛金门安装；【噪音】开关插座安装；§【噪音】保洁；；§【静音】验收/交付；；§§§§§§§</v>
      </c>
      <c r="Y42" s="37">
        <v>46276</v>
      </c>
      <c r="Z42" s="37" t="s">
        <v>76</v>
      </c>
    </row>
    <row r="43" ht="81" spans="1:26">
      <c r="A43" s="52">
        <f t="shared" si="9"/>
        <v>46284</v>
      </c>
      <c r="B43" s="53" t="str">
        <f t="shared" si="10"/>
        <v>星期六 待施工 </v>
      </c>
      <c r="C43" s="54"/>
      <c r="D43" s="55"/>
      <c r="E43" s="55"/>
      <c r="F43" s="63"/>
      <c r="G43" s="57">
        <v>40</v>
      </c>
      <c r="H43" s="58">
        <f t="shared" si="11"/>
        <v>46284</v>
      </c>
      <c r="I43" s="58" t="str">
        <f t="shared" si="12"/>
        <v>星期六</v>
      </c>
      <c r="J43" s="59" t="str">
        <f>_xlfn.XLOOKUP(H43,节假日录入表!A:A,节假日录入表!B:B)</f>
        <v>休假</v>
      </c>
      <c r="K43" s="59">
        <f t="shared" si="13"/>
        <v>0</v>
      </c>
      <c r="L43" s="59">
        <f t="shared" si="14"/>
        <v>0</v>
      </c>
      <c r="M43" s="59">
        <f t="shared" si="15"/>
        <v>0</v>
      </c>
      <c r="N43" s="59" t="str">
        <f t="shared" si="16"/>
        <v>待施工</v>
      </c>
      <c r="O43" s="59" t="str">
        <f t="shared" si="17"/>
        <v>【噪音】橱柜/安装；；§【噪音】集成吊顶安装/钛金门安装；【噪音】开关插座安装；§【噪音】保洁；；§【静音】验收/交付；；§§§§§§§§</v>
      </c>
      <c r="Y43" s="37">
        <v>46277</v>
      </c>
      <c r="Z43" s="37" t="s">
        <v>37</v>
      </c>
    </row>
    <row r="44" ht="60.75" spans="1:26">
      <c r="A44" s="52">
        <f t="shared" si="9"/>
        <v>46285</v>
      </c>
      <c r="B44" s="53" t="str">
        <f t="shared" si="10"/>
        <v>星期日 【噪音】橱柜/安装；； </v>
      </c>
      <c r="C44" s="54"/>
      <c r="D44" s="55"/>
      <c r="E44" s="55"/>
      <c r="F44" s="63"/>
      <c r="G44" s="57">
        <v>41</v>
      </c>
      <c r="H44" s="58">
        <f t="shared" si="11"/>
        <v>46285</v>
      </c>
      <c r="I44" s="58" t="str">
        <f t="shared" si="12"/>
        <v>星期日</v>
      </c>
      <c r="J44" s="59" t="str">
        <f>_xlfn.XLOOKUP(H44,节假日录入表!A:A,节假日录入表!B:B)</f>
        <v>调休上班</v>
      </c>
      <c r="K44" s="59">
        <f t="shared" si="13"/>
        <v>1</v>
      </c>
      <c r="L44" s="59">
        <f t="shared" si="14"/>
        <v>0</v>
      </c>
      <c r="M44" s="59">
        <f t="shared" si="15"/>
        <v>0</v>
      </c>
      <c r="N44" s="59" t="str">
        <f t="shared" si="16"/>
        <v>【噪音】橱柜/安装；；</v>
      </c>
      <c r="O44" s="59" t="str">
        <f t="shared" si="17"/>
        <v>【噪音】集成吊顶安装/钛金门安装；【噪音】开关插座安装；§【噪音】保洁；；§【静音】验收/交付；；§§§§§§§§§</v>
      </c>
      <c r="Y44" s="37">
        <v>46278</v>
      </c>
      <c r="Z44" s="37" t="s">
        <v>38</v>
      </c>
    </row>
    <row r="45" ht="93.75" spans="1:26">
      <c r="A45" s="52">
        <f t="shared" si="9"/>
        <v>46286</v>
      </c>
      <c r="B45" s="53" t="str">
        <f t="shared" si="10"/>
        <v>星期一 【噪音】集成吊顶安装/钛金门安装；【噪音】开关插座安装； </v>
      </c>
      <c r="C45" s="54"/>
      <c r="D45" s="55"/>
      <c r="E45" s="55"/>
      <c r="F45" s="63"/>
      <c r="G45" s="57">
        <v>42</v>
      </c>
      <c r="H45" s="58">
        <f t="shared" si="11"/>
        <v>46286</v>
      </c>
      <c r="I45" s="58" t="str">
        <f t="shared" si="12"/>
        <v>星期一</v>
      </c>
      <c r="J45" s="59" t="str">
        <f>_xlfn.XLOOKUP(H45,节假日录入表!A:A,节假日录入表!B:B)</f>
        <v>工作日</v>
      </c>
      <c r="K45" s="59">
        <f t="shared" si="13"/>
        <v>1</v>
      </c>
      <c r="L45" s="59">
        <f t="shared" si="14"/>
        <v>0</v>
      </c>
      <c r="M45" s="59">
        <f t="shared" si="15"/>
        <v>0</v>
      </c>
      <c r="N45" s="59" t="str">
        <f t="shared" si="16"/>
        <v>【噪音】集成吊顶安装/钛金门安装；【噪音】开关插座安装；</v>
      </c>
      <c r="O45" s="59" t="str">
        <f t="shared" si="17"/>
        <v>【噪音】保洁；；§【静音】验收/交付；；§§§§§§§§§§</v>
      </c>
      <c r="Y45" s="37">
        <v>46279</v>
      </c>
      <c r="Z45" s="37" t="s">
        <v>77</v>
      </c>
    </row>
    <row r="46" ht="262.5" spans="1:26">
      <c r="A46" s="52">
        <f t="shared" si="9"/>
        <v>46287</v>
      </c>
      <c r="B46" s="53" t="str">
        <f t="shared" si="10"/>
        <v>星期二 【噪音】保洁；； </v>
      </c>
      <c r="C46" s="54"/>
      <c r="D46" s="55"/>
      <c r="E46" s="55"/>
      <c r="F46" s="63"/>
      <c r="G46" s="57">
        <v>43</v>
      </c>
      <c r="H46" s="58">
        <f t="shared" si="11"/>
        <v>46287</v>
      </c>
      <c r="I46" s="58" t="str">
        <f t="shared" si="12"/>
        <v>星期二</v>
      </c>
      <c r="J46" s="59" t="str">
        <f>_xlfn.XLOOKUP(H46,节假日录入表!A:A,节假日录入表!B:B)</f>
        <v>工作日</v>
      </c>
      <c r="K46" s="59">
        <f t="shared" si="13"/>
        <v>1</v>
      </c>
      <c r="L46" s="59">
        <f t="shared" si="14"/>
        <v>0</v>
      </c>
      <c r="M46" s="59">
        <f t="shared" si="15"/>
        <v>0</v>
      </c>
      <c r="N46" s="59" t="str">
        <f t="shared" si="16"/>
        <v>【噪音】保洁；；</v>
      </c>
      <c r="O46" s="59" t="str">
        <f t="shared" si="17"/>
        <v>【静音】验收/交付；；§§§§§§§§§§§</v>
      </c>
      <c r="Y46" s="37">
        <v>46280</v>
      </c>
      <c r="Z46" s="37" t="s">
        <v>78</v>
      </c>
    </row>
    <row r="47" ht="318.75" spans="1:26">
      <c r="A47" s="52">
        <f t="shared" si="9"/>
        <v>46288</v>
      </c>
      <c r="B47" s="53" t="str">
        <f t="shared" si="10"/>
        <v>星期三 【静音】验收/交付；； </v>
      </c>
      <c r="C47" s="54"/>
      <c r="D47" s="55"/>
      <c r="E47" s="55"/>
      <c r="F47" s="63"/>
      <c r="G47" s="57">
        <v>44</v>
      </c>
      <c r="H47" s="58">
        <f t="shared" si="11"/>
        <v>46288</v>
      </c>
      <c r="I47" s="58" t="str">
        <f t="shared" si="12"/>
        <v>星期三</v>
      </c>
      <c r="J47" s="59" t="str">
        <f>_xlfn.XLOOKUP(H47,节假日录入表!A:A,节假日录入表!B:B)</f>
        <v>工作日</v>
      </c>
      <c r="K47" s="59">
        <f t="shared" si="13"/>
        <v>1</v>
      </c>
      <c r="L47" s="59">
        <f t="shared" si="14"/>
        <v>0</v>
      </c>
      <c r="M47" s="59">
        <f t="shared" si="15"/>
        <v>0</v>
      </c>
      <c r="N47" s="59" t="str">
        <f t="shared" si="16"/>
        <v>【静音】验收/交付；；</v>
      </c>
      <c r="O47" s="59" t="str">
        <f t="shared" si="17"/>
        <v>§§§§§§§§§§§</v>
      </c>
      <c r="Y47" s="37">
        <v>46281</v>
      </c>
      <c r="Z47" s="37" t="s">
        <v>79</v>
      </c>
    </row>
    <row r="48" ht="93.75" spans="1:26">
      <c r="A48" s="52">
        <f t="shared" si="9"/>
        <v>46289</v>
      </c>
      <c r="B48" s="53" t="str">
        <f t="shared" si="10"/>
        <v>星期四  </v>
      </c>
      <c r="C48" s="54"/>
      <c r="D48" s="55"/>
      <c r="E48" s="55"/>
      <c r="F48" s="63"/>
      <c r="G48" s="57">
        <v>45</v>
      </c>
      <c r="H48" s="58">
        <f t="shared" si="11"/>
        <v>46289</v>
      </c>
      <c r="I48" s="58" t="str">
        <f t="shared" si="12"/>
        <v>星期四</v>
      </c>
      <c r="J48" s="59" t="str">
        <f>_xlfn.XLOOKUP(H48,节假日录入表!A:A,节假日录入表!B:B)</f>
        <v>工作日</v>
      </c>
      <c r="K48" s="59">
        <f t="shared" si="13"/>
        <v>1</v>
      </c>
      <c r="L48" s="59">
        <f t="shared" si="14"/>
        <v>0</v>
      </c>
      <c r="M48" s="59">
        <f t="shared" si="15"/>
        <v>0</v>
      </c>
      <c r="N48" s="59" t="str">
        <f t="shared" si="16"/>
        <v/>
      </c>
      <c r="O48" s="59" t="str">
        <f t="shared" si="17"/>
        <v>§§§§§§§§§§§</v>
      </c>
      <c r="Y48" s="37">
        <v>46282</v>
      </c>
      <c r="Z48" s="37" t="s">
        <v>80</v>
      </c>
    </row>
    <row r="49" ht="93.75" spans="1:26">
      <c r="A49" s="52">
        <f t="shared" si="9"/>
        <v>46290</v>
      </c>
      <c r="B49" s="53" t="str">
        <f t="shared" si="10"/>
        <v>星期五  </v>
      </c>
      <c r="C49" s="54"/>
      <c r="D49" s="55"/>
      <c r="E49" s="55"/>
      <c r="F49" s="63"/>
      <c r="G49" s="57">
        <v>46</v>
      </c>
      <c r="H49" s="58">
        <f t="shared" si="11"/>
        <v>46290</v>
      </c>
      <c r="I49" s="58" t="str">
        <f t="shared" si="12"/>
        <v>星期五</v>
      </c>
      <c r="J49" s="59" t="str">
        <f>_xlfn.XLOOKUP(H49,节假日录入表!A:A,节假日录入表!B:B)</f>
        <v>中秋假</v>
      </c>
      <c r="K49" s="59">
        <f t="shared" si="13"/>
        <v>0</v>
      </c>
      <c r="L49" s="59">
        <f t="shared" si="14"/>
        <v>0</v>
      </c>
      <c r="M49" s="59">
        <f t="shared" si="15"/>
        <v>0</v>
      </c>
      <c r="N49" s="59" t="str">
        <f t="shared" si="16"/>
        <v/>
      </c>
      <c r="O49" s="59" t="str">
        <f t="shared" si="17"/>
        <v>§§§§§§§§§§§</v>
      </c>
      <c r="Y49" s="37">
        <v>46283</v>
      </c>
      <c r="Z49" s="37" t="s">
        <v>81</v>
      </c>
    </row>
    <row r="50" ht="37.5" spans="1:26">
      <c r="A50" s="52">
        <f t="shared" si="9"/>
        <v>46291</v>
      </c>
      <c r="B50" s="53" t="str">
        <f t="shared" si="10"/>
        <v>星期六  </v>
      </c>
      <c r="C50" s="54"/>
      <c r="D50" s="55"/>
      <c r="E50" s="55"/>
      <c r="F50" s="63"/>
      <c r="G50" s="57">
        <v>47</v>
      </c>
      <c r="H50" s="58">
        <f t="shared" si="11"/>
        <v>46291</v>
      </c>
      <c r="I50" s="58" t="str">
        <f t="shared" si="12"/>
        <v>星期六</v>
      </c>
      <c r="J50" s="59" t="str">
        <f>_xlfn.XLOOKUP(H50,节假日录入表!A:A,节假日录入表!B:B)</f>
        <v>中秋假</v>
      </c>
      <c r="K50" s="59">
        <f t="shared" si="13"/>
        <v>0</v>
      </c>
      <c r="L50" s="59">
        <f t="shared" si="14"/>
        <v>0</v>
      </c>
      <c r="M50" s="59">
        <f t="shared" si="15"/>
        <v>0</v>
      </c>
      <c r="N50" s="59" t="str">
        <f t="shared" si="16"/>
        <v/>
      </c>
      <c r="O50" s="59" t="str">
        <f t="shared" si="17"/>
        <v>§§§§§§§§§§§</v>
      </c>
      <c r="Y50" s="37">
        <v>46284</v>
      </c>
      <c r="Z50" s="37" t="s">
        <v>37</v>
      </c>
    </row>
    <row r="51" ht="93.75" spans="1:26">
      <c r="A51" s="52">
        <f t="shared" si="9"/>
        <v>46292</v>
      </c>
      <c r="B51" s="53" t="str">
        <f t="shared" si="10"/>
        <v>星期日  </v>
      </c>
      <c r="C51" s="54"/>
      <c r="D51" s="55"/>
      <c r="E51" s="55"/>
      <c r="F51" s="63"/>
      <c r="G51" s="57">
        <v>48</v>
      </c>
      <c r="H51" s="58">
        <f t="shared" si="11"/>
        <v>46292</v>
      </c>
      <c r="I51" s="58" t="str">
        <f t="shared" si="12"/>
        <v>星期日</v>
      </c>
      <c r="J51" s="59" t="str">
        <f>_xlfn.XLOOKUP(H51,节假日录入表!A:A,节假日录入表!B:B)</f>
        <v>中秋假</v>
      </c>
      <c r="K51" s="59">
        <f t="shared" si="13"/>
        <v>0</v>
      </c>
      <c r="L51" s="59">
        <f t="shared" si="14"/>
        <v>0</v>
      </c>
      <c r="M51" s="59">
        <f t="shared" si="15"/>
        <v>0</v>
      </c>
      <c r="N51" s="59" t="str">
        <f t="shared" si="16"/>
        <v/>
      </c>
      <c r="O51" s="59" t="str">
        <f t="shared" si="17"/>
        <v>§§§§§§§§§§§</v>
      </c>
      <c r="Y51" s="37">
        <v>46285</v>
      </c>
      <c r="Z51" s="37" t="s">
        <v>82</v>
      </c>
    </row>
    <row r="52" ht="206.25" spans="1:26">
      <c r="A52" s="52">
        <f t="shared" si="9"/>
        <v>46293</v>
      </c>
      <c r="B52" s="53" t="str">
        <f t="shared" si="10"/>
        <v>星期一  </v>
      </c>
      <c r="C52" s="54"/>
      <c r="D52" s="55"/>
      <c r="E52" s="55"/>
      <c r="F52" s="63"/>
      <c r="G52" s="57">
        <v>49</v>
      </c>
      <c r="H52" s="58">
        <f t="shared" si="11"/>
        <v>46293</v>
      </c>
      <c r="I52" s="58" t="str">
        <f t="shared" si="12"/>
        <v>星期一</v>
      </c>
      <c r="J52" s="59" t="str">
        <f>_xlfn.XLOOKUP(H52,节假日录入表!A:A,节假日录入表!B:B)</f>
        <v>工作日</v>
      </c>
      <c r="K52" s="59">
        <f t="shared" si="13"/>
        <v>1</v>
      </c>
      <c r="L52" s="59">
        <f t="shared" si="14"/>
        <v>0</v>
      </c>
      <c r="M52" s="59">
        <f t="shared" si="15"/>
        <v>0</v>
      </c>
      <c r="N52" s="59" t="str">
        <f t="shared" si="16"/>
        <v/>
      </c>
      <c r="O52" s="59" t="str">
        <f t="shared" si="17"/>
        <v>§§§§§§§§§§§</v>
      </c>
      <c r="Y52" s="37">
        <v>46286</v>
      </c>
      <c r="Z52" s="37" t="s">
        <v>83</v>
      </c>
    </row>
    <row r="53" ht="75" spans="1:26">
      <c r="A53" s="52">
        <f t="shared" si="9"/>
        <v>46294</v>
      </c>
      <c r="B53" s="53" t="str">
        <f t="shared" si="10"/>
        <v>星期二  </v>
      </c>
      <c r="C53" s="54"/>
      <c r="D53" s="55"/>
      <c r="E53" s="55"/>
      <c r="F53" s="63"/>
      <c r="G53" s="57">
        <v>50</v>
      </c>
      <c r="H53" s="58">
        <f t="shared" si="11"/>
        <v>46294</v>
      </c>
      <c r="I53" s="58" t="str">
        <f t="shared" si="12"/>
        <v>星期二</v>
      </c>
      <c r="J53" s="59" t="str">
        <f>_xlfn.XLOOKUP(H53,节假日录入表!A:A,节假日录入表!B:B)</f>
        <v>工作日</v>
      </c>
      <c r="K53" s="59">
        <f t="shared" si="13"/>
        <v>1</v>
      </c>
      <c r="L53" s="59">
        <f t="shared" si="14"/>
        <v>0</v>
      </c>
      <c r="M53" s="59">
        <f t="shared" si="15"/>
        <v>0</v>
      </c>
      <c r="N53" s="59" t="str">
        <f t="shared" si="16"/>
        <v/>
      </c>
      <c r="O53" s="59" t="str">
        <f t="shared" si="17"/>
        <v>§§§§§§§§§§§</v>
      </c>
      <c r="Y53" s="37">
        <v>46287</v>
      </c>
      <c r="Z53" s="37" t="s">
        <v>84</v>
      </c>
    </row>
    <row r="54" ht="93.75" spans="1:26">
      <c r="A54" s="52">
        <f t="shared" si="9"/>
        <v>46295</v>
      </c>
      <c r="B54" s="53" t="str">
        <f t="shared" si="10"/>
        <v>星期三  </v>
      </c>
      <c r="C54" s="54"/>
      <c r="D54" s="55"/>
      <c r="E54" s="55"/>
      <c r="F54" s="63"/>
      <c r="G54" s="57">
        <v>51</v>
      </c>
      <c r="H54" s="58">
        <f t="shared" si="11"/>
        <v>46295</v>
      </c>
      <c r="I54" s="58" t="str">
        <f t="shared" si="12"/>
        <v>星期三</v>
      </c>
      <c r="J54" s="59" t="str">
        <f>_xlfn.XLOOKUP(H54,节假日录入表!A:A,节假日录入表!B:B)</f>
        <v>工作日</v>
      </c>
      <c r="K54" s="59">
        <f t="shared" si="13"/>
        <v>1</v>
      </c>
      <c r="L54" s="59">
        <f t="shared" si="14"/>
        <v>0</v>
      </c>
      <c r="M54" s="59">
        <f t="shared" si="15"/>
        <v>0</v>
      </c>
      <c r="N54" s="59" t="str">
        <f t="shared" si="16"/>
        <v/>
      </c>
      <c r="O54" s="59" t="str">
        <f t="shared" si="17"/>
        <v>§§§§§§§§§§§</v>
      </c>
      <c r="Y54" s="37">
        <v>46288</v>
      </c>
      <c r="Z54" s="37" t="s">
        <v>85</v>
      </c>
    </row>
    <row r="55" ht="20.25" spans="1:26">
      <c r="A55" s="52">
        <f t="shared" si="9"/>
        <v>46296</v>
      </c>
      <c r="B55" s="53" t="str">
        <f t="shared" si="10"/>
        <v>星期四  </v>
      </c>
      <c r="C55" s="54"/>
      <c r="D55" s="55"/>
      <c r="E55" s="55"/>
      <c r="F55" s="63"/>
      <c r="G55" s="57">
        <v>52</v>
      </c>
      <c r="H55" s="58">
        <f t="shared" si="11"/>
        <v>46296</v>
      </c>
      <c r="I55" s="58" t="str">
        <f t="shared" si="12"/>
        <v>星期四</v>
      </c>
      <c r="J55" s="59" t="str">
        <f>_xlfn.XLOOKUP(H55,节假日录入表!A:A,节假日录入表!B:B)</f>
        <v>国庆假</v>
      </c>
      <c r="K55" s="59">
        <f t="shared" si="13"/>
        <v>0</v>
      </c>
      <c r="L55" s="59">
        <f t="shared" si="14"/>
        <v>0</v>
      </c>
      <c r="M55" s="59">
        <f t="shared" si="15"/>
        <v>0</v>
      </c>
      <c r="N55" s="59" t="str">
        <f t="shared" si="16"/>
        <v/>
      </c>
      <c r="O55" s="59" t="str">
        <f t="shared" si="17"/>
        <v>§§§§§§§§§§§</v>
      </c>
    </row>
    <row r="56" ht="20.25" spans="1:26">
      <c r="A56" s="52">
        <f t="shared" si="9"/>
        <v>46297</v>
      </c>
      <c r="B56" s="53" t="str">
        <f t="shared" si="10"/>
        <v>星期五  </v>
      </c>
      <c r="C56" s="54"/>
      <c r="D56" s="55"/>
      <c r="E56" s="55"/>
      <c r="F56" s="63"/>
      <c r="G56" s="57">
        <v>53</v>
      </c>
      <c r="H56" s="58">
        <f t="shared" si="11"/>
        <v>46297</v>
      </c>
      <c r="I56" s="58" t="str">
        <f t="shared" si="12"/>
        <v>星期五</v>
      </c>
      <c r="J56" s="59" t="str">
        <f>_xlfn.XLOOKUP(H56,节假日录入表!A:A,节假日录入表!B:B)</f>
        <v>国庆假</v>
      </c>
      <c r="K56" s="59">
        <f t="shared" si="13"/>
        <v>0</v>
      </c>
      <c r="L56" s="59">
        <f t="shared" si="14"/>
        <v>0</v>
      </c>
      <c r="M56" s="59">
        <f t="shared" si="15"/>
        <v>0</v>
      </c>
      <c r="N56" s="59" t="str">
        <f t="shared" si="16"/>
        <v/>
      </c>
      <c r="O56" s="59" t="str">
        <f t="shared" si="17"/>
        <v>§§§§§§§§§§§</v>
      </c>
    </row>
    <row r="57" ht="20.25" spans="1:26">
      <c r="A57" s="52">
        <f t="shared" si="9"/>
        <v>46298</v>
      </c>
      <c r="B57" s="53" t="str">
        <f t="shared" si="10"/>
        <v>星期六  </v>
      </c>
      <c r="C57" s="54"/>
      <c r="D57" s="55"/>
      <c r="E57" s="55"/>
      <c r="F57" s="63"/>
      <c r="G57" s="57">
        <v>54</v>
      </c>
      <c r="H57" s="58">
        <f t="shared" si="11"/>
        <v>46298</v>
      </c>
      <c r="I57" s="58" t="str">
        <f t="shared" si="12"/>
        <v>星期六</v>
      </c>
      <c r="J57" s="59" t="str">
        <f>_xlfn.XLOOKUP(H57,节假日录入表!A:A,节假日录入表!B:B)</f>
        <v>国庆假</v>
      </c>
      <c r="K57" s="59">
        <f t="shared" si="13"/>
        <v>0</v>
      </c>
      <c r="L57" s="59">
        <f t="shared" si="14"/>
        <v>0</v>
      </c>
      <c r="M57" s="59">
        <f t="shared" si="15"/>
        <v>0</v>
      </c>
      <c r="N57" s="59" t="str">
        <f t="shared" si="16"/>
        <v/>
      </c>
      <c r="O57" s="59" t="str">
        <f t="shared" si="17"/>
        <v>§§§§§§§§§§§</v>
      </c>
    </row>
    <row r="58" ht="20.25" spans="1:26">
      <c r="A58" s="52">
        <f t="shared" si="9"/>
        <v>46299</v>
      </c>
      <c r="B58" s="53" t="str">
        <f t="shared" si="10"/>
        <v>星期日  </v>
      </c>
      <c r="C58" s="54"/>
      <c r="D58" s="55"/>
      <c r="E58" s="55"/>
      <c r="F58" s="63"/>
      <c r="G58" s="57">
        <v>55</v>
      </c>
      <c r="H58" s="58">
        <f t="shared" si="11"/>
        <v>46299</v>
      </c>
      <c r="I58" s="58" t="str">
        <f t="shared" si="12"/>
        <v>星期日</v>
      </c>
      <c r="J58" s="59" t="str">
        <f>_xlfn.XLOOKUP(H58,节假日录入表!A:A,节假日录入表!B:B)</f>
        <v>国庆假</v>
      </c>
      <c r="K58" s="59">
        <f t="shared" si="13"/>
        <v>0</v>
      </c>
      <c r="L58" s="59">
        <f t="shared" si="14"/>
        <v>0</v>
      </c>
      <c r="M58" s="59">
        <f t="shared" si="15"/>
        <v>0</v>
      </c>
      <c r="N58" s="59" t="str">
        <f t="shared" si="16"/>
        <v/>
      </c>
      <c r="O58" s="59" t="str">
        <f t="shared" si="17"/>
        <v>§§§§§§§§§§§</v>
      </c>
    </row>
    <row r="59" ht="20.25" spans="1:26">
      <c r="A59" s="52">
        <f t="shared" si="9"/>
        <v>46300</v>
      </c>
      <c r="B59" s="53" t="str">
        <f t="shared" si="10"/>
        <v>星期一  </v>
      </c>
      <c r="C59" s="54"/>
      <c r="D59" s="55"/>
      <c r="E59" s="55"/>
      <c r="F59" s="63"/>
      <c r="G59" s="57">
        <v>56</v>
      </c>
      <c r="H59" s="58">
        <f t="shared" si="11"/>
        <v>46300</v>
      </c>
      <c r="I59" s="58" t="str">
        <f t="shared" si="12"/>
        <v>星期一</v>
      </c>
      <c r="J59" s="59" t="str">
        <f>_xlfn.XLOOKUP(H59,节假日录入表!A:A,节假日录入表!B:B)</f>
        <v>国庆假</v>
      </c>
      <c r="K59" s="59">
        <f t="shared" si="13"/>
        <v>0</v>
      </c>
      <c r="L59" s="59">
        <f t="shared" si="14"/>
        <v>0</v>
      </c>
      <c r="M59" s="59">
        <f t="shared" si="15"/>
        <v>0</v>
      </c>
      <c r="N59" s="59" t="str">
        <f t="shared" si="16"/>
        <v/>
      </c>
      <c r="O59" s="59" t="str">
        <f t="shared" si="17"/>
        <v>§§§§§§§§§§§</v>
      </c>
    </row>
    <row r="60" ht="20.25" spans="1:26">
      <c r="A60" s="52">
        <f t="shared" si="9"/>
        <v>46301</v>
      </c>
      <c r="B60" s="53" t="str">
        <f t="shared" si="10"/>
        <v>星期二  </v>
      </c>
      <c r="C60" s="54"/>
      <c r="D60" s="55"/>
      <c r="E60" s="55"/>
      <c r="F60" s="63"/>
      <c r="G60" s="57">
        <v>57</v>
      </c>
      <c r="H60" s="58">
        <f t="shared" si="11"/>
        <v>46301</v>
      </c>
      <c r="I60" s="58" t="str">
        <f t="shared" si="12"/>
        <v>星期二</v>
      </c>
      <c r="J60" s="59" t="str">
        <f>_xlfn.XLOOKUP(H60,节假日录入表!A:A,节假日录入表!B:B)</f>
        <v>国庆假</v>
      </c>
      <c r="K60" s="59">
        <f t="shared" si="13"/>
        <v>0</v>
      </c>
      <c r="L60" s="59">
        <f t="shared" si="14"/>
        <v>0</v>
      </c>
      <c r="M60" s="59">
        <f t="shared" si="15"/>
        <v>0</v>
      </c>
      <c r="N60" s="59" t="str">
        <f t="shared" si="16"/>
        <v/>
      </c>
      <c r="O60" s="59" t="str">
        <f t="shared" si="17"/>
        <v>§§§§§§§§§§§</v>
      </c>
    </row>
    <row r="61" ht="20.25" spans="1:26">
      <c r="A61" s="52">
        <f t="shared" si="9"/>
        <v>46302</v>
      </c>
      <c r="B61" s="53" t="str">
        <f t="shared" si="10"/>
        <v>星期三  </v>
      </c>
      <c r="C61" s="54"/>
      <c r="D61" s="55"/>
      <c r="E61" s="55"/>
      <c r="F61" s="63"/>
      <c r="G61" s="57">
        <v>58</v>
      </c>
      <c r="H61" s="58">
        <f t="shared" si="11"/>
        <v>46302</v>
      </c>
      <c r="I61" s="58" t="str">
        <f t="shared" si="12"/>
        <v>星期三</v>
      </c>
      <c r="J61" s="59" t="str">
        <f>_xlfn.XLOOKUP(H61,节假日录入表!A:A,节假日录入表!B:B)</f>
        <v>国庆假</v>
      </c>
      <c r="K61" s="59">
        <f t="shared" si="13"/>
        <v>0</v>
      </c>
      <c r="L61" s="59">
        <f t="shared" si="14"/>
        <v>0</v>
      </c>
      <c r="M61" s="59">
        <f t="shared" si="15"/>
        <v>0</v>
      </c>
      <c r="N61" s="59" t="str">
        <f t="shared" si="16"/>
        <v/>
      </c>
      <c r="O61" s="59" t="str">
        <f t="shared" si="17"/>
        <v>§§§§§§§§§§§</v>
      </c>
    </row>
    <row r="62" ht="20.25" spans="1:26">
      <c r="A62" s="52">
        <f t="shared" si="9"/>
        <v>46303</v>
      </c>
      <c r="B62" s="53" t="str">
        <f t="shared" si="10"/>
        <v>星期四  </v>
      </c>
      <c r="C62" s="54"/>
      <c r="D62" s="55"/>
      <c r="E62" s="55"/>
      <c r="F62" s="63"/>
      <c r="G62" s="57">
        <v>59</v>
      </c>
      <c r="H62" s="58">
        <f t="shared" si="11"/>
        <v>46303</v>
      </c>
      <c r="I62" s="58" t="str">
        <f t="shared" si="12"/>
        <v>星期四</v>
      </c>
      <c r="J62" s="59" t="str">
        <f>_xlfn.XLOOKUP(H62,节假日录入表!A:A,节假日录入表!B:B)</f>
        <v>工作日</v>
      </c>
      <c r="K62" s="59">
        <f t="shared" si="13"/>
        <v>1</v>
      </c>
      <c r="L62" s="59">
        <f t="shared" si="14"/>
        <v>0</v>
      </c>
      <c r="M62" s="59">
        <f t="shared" si="15"/>
        <v>0</v>
      </c>
      <c r="N62" s="59" t="str">
        <f t="shared" si="16"/>
        <v/>
      </c>
      <c r="O62" s="59" t="str">
        <f t="shared" si="17"/>
        <v>§§§§§§§§§§§</v>
      </c>
    </row>
    <row r="63" ht="20.25" spans="1:26">
      <c r="A63" s="52">
        <f t="shared" si="9"/>
        <v>46304</v>
      </c>
      <c r="B63" s="53" t="str">
        <f t="shared" si="10"/>
        <v>星期五  </v>
      </c>
      <c r="C63" s="54"/>
      <c r="D63" s="55"/>
      <c r="E63" s="55"/>
      <c r="F63" s="63"/>
      <c r="G63" s="57">
        <v>60</v>
      </c>
      <c r="H63" s="58">
        <f t="shared" si="11"/>
        <v>46304</v>
      </c>
      <c r="I63" s="58" t="str">
        <f t="shared" si="12"/>
        <v>星期五</v>
      </c>
      <c r="J63" s="59" t="str">
        <f>_xlfn.XLOOKUP(H63,节假日录入表!A:A,节假日录入表!B:B)</f>
        <v>工作日</v>
      </c>
      <c r="K63" s="59">
        <f t="shared" si="13"/>
        <v>1</v>
      </c>
      <c r="L63" s="59">
        <f t="shared" si="14"/>
        <v>0</v>
      </c>
      <c r="M63" s="59">
        <f t="shared" si="15"/>
        <v>0</v>
      </c>
      <c r="N63" s="59" t="str">
        <f t="shared" si="16"/>
        <v/>
      </c>
      <c r="O63" s="59" t="str">
        <f t="shared" si="17"/>
        <v>§§§§§§§§§§§</v>
      </c>
    </row>
    <row r="64" ht="20.25" spans="1:26">
      <c r="A64" s="52">
        <f t="shared" si="9"/>
        <v>46305</v>
      </c>
      <c r="B64" s="53" t="str">
        <f t="shared" si="10"/>
        <v>星期六  </v>
      </c>
      <c r="C64" s="54"/>
      <c r="D64" s="55"/>
      <c r="E64" s="55"/>
      <c r="F64" s="63"/>
      <c r="G64" s="57">
        <v>61</v>
      </c>
      <c r="H64" s="58">
        <f t="shared" si="11"/>
        <v>46305</v>
      </c>
      <c r="I64" s="58" t="str">
        <f t="shared" si="12"/>
        <v>星期六</v>
      </c>
      <c r="J64" s="59" t="str">
        <f>_xlfn.XLOOKUP(H64,节假日录入表!A:A,节假日录入表!B:B)</f>
        <v>调休上班</v>
      </c>
      <c r="K64" s="59">
        <f t="shared" si="13"/>
        <v>1</v>
      </c>
      <c r="L64" s="59">
        <f t="shared" si="14"/>
        <v>0</v>
      </c>
      <c r="M64" s="59">
        <f t="shared" si="15"/>
        <v>0</v>
      </c>
      <c r="N64" s="59" t="str">
        <f t="shared" si="16"/>
        <v/>
      </c>
      <c r="O64" s="59" t="str">
        <f t="shared" si="17"/>
        <v>§§§§§§§§§§§</v>
      </c>
    </row>
    <row r="65" ht="20.25" spans="1:15">
      <c r="A65" s="52">
        <f t="shared" si="9"/>
        <v>46306</v>
      </c>
      <c r="B65" s="53" t="str">
        <f t="shared" si="10"/>
        <v>星期日  </v>
      </c>
      <c r="C65" s="54"/>
      <c r="D65" s="55"/>
      <c r="E65" s="55"/>
      <c r="F65" s="63"/>
      <c r="G65" s="57">
        <v>62</v>
      </c>
      <c r="H65" s="58">
        <f t="shared" si="11"/>
        <v>46306</v>
      </c>
      <c r="I65" s="58" t="str">
        <f t="shared" si="12"/>
        <v>星期日</v>
      </c>
      <c r="J65" s="59" t="str">
        <f>_xlfn.XLOOKUP(H65,节假日录入表!A:A,节假日录入表!B:B)</f>
        <v>休假</v>
      </c>
      <c r="K65" s="59">
        <f t="shared" si="13"/>
        <v>0</v>
      </c>
      <c r="L65" s="59">
        <f t="shared" si="14"/>
        <v>0</v>
      </c>
      <c r="M65" s="59">
        <f t="shared" si="15"/>
        <v>0</v>
      </c>
      <c r="N65" s="59" t="str">
        <f t="shared" si="16"/>
        <v/>
      </c>
      <c r="O65" s="59" t="str">
        <f t="shared" si="17"/>
        <v>§§§§§§§§§§§</v>
      </c>
    </row>
    <row r="66" ht="20.25" spans="1:15">
      <c r="A66" s="52">
        <f t="shared" si="9"/>
        <v>46307</v>
      </c>
      <c r="B66" s="53" t="str">
        <f t="shared" si="10"/>
        <v>星期一  </v>
      </c>
      <c r="C66" s="54"/>
      <c r="D66" s="55"/>
      <c r="E66" s="55"/>
      <c r="F66" s="63"/>
      <c r="G66" s="57">
        <v>63</v>
      </c>
      <c r="H66" s="58">
        <f t="shared" si="11"/>
        <v>46307</v>
      </c>
      <c r="I66" s="58" t="str">
        <f t="shared" si="12"/>
        <v>星期一</v>
      </c>
      <c r="J66" s="59" t="str">
        <f>_xlfn.XLOOKUP(H66,节假日录入表!A:A,节假日录入表!B:B)</f>
        <v>工作日</v>
      </c>
      <c r="K66" s="59">
        <f t="shared" si="13"/>
        <v>1</v>
      </c>
      <c r="L66" s="59">
        <f t="shared" si="14"/>
        <v>0</v>
      </c>
      <c r="M66" s="59">
        <f t="shared" si="15"/>
        <v>0</v>
      </c>
      <c r="N66" s="59" t="str">
        <f t="shared" si="16"/>
        <v/>
      </c>
      <c r="O66" s="59" t="str">
        <f t="shared" si="17"/>
        <v>§§§§§§§§§§§</v>
      </c>
    </row>
    <row r="67" ht="20.25" spans="1:15">
      <c r="A67" s="52">
        <f t="shared" si="9"/>
        <v>46308</v>
      </c>
      <c r="B67" s="53" t="str">
        <f t="shared" si="10"/>
        <v>星期二  </v>
      </c>
      <c r="C67" s="54"/>
      <c r="D67" s="55"/>
      <c r="E67" s="55"/>
      <c r="F67" s="63"/>
      <c r="G67" s="57">
        <v>64</v>
      </c>
      <c r="H67" s="58">
        <f t="shared" si="11"/>
        <v>46308</v>
      </c>
      <c r="I67" s="58" t="str">
        <f t="shared" si="12"/>
        <v>星期二</v>
      </c>
      <c r="J67" s="59" t="str">
        <f>_xlfn.XLOOKUP(H67,节假日录入表!A:A,节假日录入表!B:B)</f>
        <v>工作日</v>
      </c>
      <c r="K67" s="59">
        <f t="shared" si="13"/>
        <v>1</v>
      </c>
      <c r="L67" s="59">
        <f t="shared" si="14"/>
        <v>0</v>
      </c>
      <c r="M67" s="59">
        <f t="shared" si="15"/>
        <v>0</v>
      </c>
      <c r="N67" s="59" t="str">
        <f t="shared" si="16"/>
        <v/>
      </c>
      <c r="O67" s="59" t="str">
        <f t="shared" si="17"/>
        <v>§§§§§§§§§§§</v>
      </c>
    </row>
    <row r="68" ht="20.25" spans="1:15">
      <c r="A68" s="52">
        <f t="shared" si="9"/>
        <v>46309</v>
      </c>
      <c r="B68" s="53" t="str">
        <f t="shared" si="10"/>
        <v>星期三  </v>
      </c>
      <c r="C68" s="54"/>
      <c r="D68" s="55"/>
      <c r="E68" s="55"/>
      <c r="F68" s="63"/>
      <c r="G68" s="57">
        <v>65</v>
      </c>
      <c r="H68" s="58">
        <f t="shared" si="11"/>
        <v>46309</v>
      </c>
      <c r="I68" s="58" t="str">
        <f t="shared" si="12"/>
        <v>星期三</v>
      </c>
      <c r="J68" s="59" t="str">
        <f>_xlfn.XLOOKUP(H68,节假日录入表!A:A,节假日录入表!B:B)</f>
        <v>工作日</v>
      </c>
      <c r="K68" s="59">
        <f t="shared" si="13"/>
        <v>1</v>
      </c>
      <c r="L68" s="59">
        <f t="shared" si="14"/>
        <v>0</v>
      </c>
      <c r="M68" s="59">
        <f t="shared" si="15"/>
        <v>0</v>
      </c>
      <c r="N68" s="59" t="str">
        <f t="shared" si="16"/>
        <v/>
      </c>
      <c r="O68" s="59" t="str">
        <f t="shared" si="17"/>
        <v>§§§§§§§§§§§</v>
      </c>
    </row>
    <row r="69" ht="20.25" spans="1:15">
      <c r="A69" s="52">
        <f t="shared" ref="A69:A100" si="18">H69</f>
        <v>46310</v>
      </c>
      <c r="B69" s="53" t="str">
        <f t="shared" ref="B69:B100" si="19">IF(E69&lt;&gt;0,_xlfn.CONCAT(I69," ",E69),_xlfn.CONCAT(I69," ",N69," ",D69))</f>
        <v>星期四  </v>
      </c>
      <c r="C69" s="54"/>
      <c r="D69" s="55"/>
      <c r="E69" s="55"/>
      <c r="F69" s="63"/>
      <c r="G69" s="57">
        <v>66</v>
      </c>
      <c r="H69" s="58">
        <f t="shared" ref="H69:H100" si="20">$F$4+G69-1</f>
        <v>46310</v>
      </c>
      <c r="I69" s="58" t="str">
        <f t="shared" ref="I69:I100" si="21">TEXT(H69,"aaaa")</f>
        <v>星期四</v>
      </c>
      <c r="J69" s="59" t="str">
        <f>_xlfn.XLOOKUP(H69,节假日录入表!A:A,节假日录入表!B:B)</f>
        <v>工作日</v>
      </c>
      <c r="K69" s="59">
        <f t="shared" ref="K69:K100" si="22">IF(RIGHT(J69,1)="假",0,1)</f>
        <v>1</v>
      </c>
      <c r="L69" s="59">
        <f t="shared" ref="L69:L100" si="23">(LEN(C69)-LEN(SUBSTITUTE(C69,"【噪音】","")))/4</f>
        <v>0</v>
      </c>
      <c r="M69" s="59">
        <f t="shared" ref="M69:M100" si="24">IF(AND(K69=0,L69&gt;0),1,0)</f>
        <v>0</v>
      </c>
      <c r="N69" s="59" t="str">
        <f t="shared" ref="N69:N100" si="25">IF(O68="",IF(M69=1,"待施工",C69),IF(AND(K69=0,ISNUMBER(FIND("【噪音】",LEFT(O68,FIND("§",O68)-1)))),"待施工",LEFT(O68,FIND("§",O68)-1)))</f>
        <v/>
      </c>
      <c r="O69" s="59" t="str">
        <f t="shared" ref="O69:O100" si="26">IF(O68="",IF(M69=1,C69&amp;"§",""),IF(AND(K69=0,ISNUMBER(FIND("【噪音】",LEFT(O68,FIND("§",O68)-1)))),O68&amp;C69&amp;"§",MID(O68,FIND("§",O68)+1,LEN(O68))&amp;C69&amp;"§"))</f>
        <v>§§§§§§§§§§§</v>
      </c>
    </row>
    <row r="70" ht="20.25" spans="1:15">
      <c r="A70" s="52">
        <f t="shared" si="18"/>
        <v>46311</v>
      </c>
      <c r="B70" s="53" t="str">
        <f t="shared" si="19"/>
        <v>星期五  </v>
      </c>
      <c r="C70" s="54"/>
      <c r="D70" s="55"/>
      <c r="E70" s="55"/>
      <c r="F70" s="63"/>
      <c r="G70" s="57">
        <v>67</v>
      </c>
      <c r="H70" s="58">
        <f t="shared" si="20"/>
        <v>46311</v>
      </c>
      <c r="I70" s="58" t="str">
        <f t="shared" si="21"/>
        <v>星期五</v>
      </c>
      <c r="J70" s="59" t="str">
        <f>_xlfn.XLOOKUP(H70,节假日录入表!A:A,节假日录入表!B:B)</f>
        <v>工作日</v>
      </c>
      <c r="K70" s="59">
        <f t="shared" si="22"/>
        <v>1</v>
      </c>
      <c r="L70" s="59">
        <f t="shared" si="23"/>
        <v>0</v>
      </c>
      <c r="M70" s="59">
        <f t="shared" si="24"/>
        <v>0</v>
      </c>
      <c r="N70" s="59" t="str">
        <f t="shared" si="25"/>
        <v/>
      </c>
      <c r="O70" s="59" t="str">
        <f t="shared" si="26"/>
        <v>§§§§§§§§§§§</v>
      </c>
    </row>
    <row r="71" ht="20.25" spans="1:15">
      <c r="A71" s="52">
        <f t="shared" si="18"/>
        <v>46312</v>
      </c>
      <c r="B71" s="53" t="str">
        <f t="shared" si="19"/>
        <v>星期六  </v>
      </c>
      <c r="C71" s="54"/>
      <c r="D71" s="55"/>
      <c r="E71" s="55"/>
      <c r="F71" s="63"/>
      <c r="G71" s="57">
        <v>68</v>
      </c>
      <c r="H71" s="58">
        <f t="shared" si="20"/>
        <v>46312</v>
      </c>
      <c r="I71" s="58" t="str">
        <f t="shared" si="21"/>
        <v>星期六</v>
      </c>
      <c r="J71" s="59" t="str">
        <f>_xlfn.XLOOKUP(H71,节假日录入表!A:A,节假日录入表!B:B)</f>
        <v>休假</v>
      </c>
      <c r="K71" s="59">
        <f t="shared" si="22"/>
        <v>0</v>
      </c>
      <c r="L71" s="59">
        <f t="shared" si="23"/>
        <v>0</v>
      </c>
      <c r="M71" s="59">
        <f t="shared" si="24"/>
        <v>0</v>
      </c>
      <c r="N71" s="59" t="str">
        <f t="shared" si="25"/>
        <v/>
      </c>
      <c r="O71" s="59" t="str">
        <f t="shared" si="26"/>
        <v>§§§§§§§§§§§</v>
      </c>
    </row>
    <row r="72" ht="20.25" spans="1:15">
      <c r="A72" s="52">
        <f t="shared" si="18"/>
        <v>46313</v>
      </c>
      <c r="B72" s="53" t="str">
        <f t="shared" si="19"/>
        <v>星期日  </v>
      </c>
      <c r="C72" s="54"/>
      <c r="D72" s="55"/>
      <c r="E72" s="55"/>
      <c r="F72" s="63"/>
      <c r="G72" s="57">
        <v>69</v>
      </c>
      <c r="H72" s="58">
        <f t="shared" si="20"/>
        <v>46313</v>
      </c>
      <c r="I72" s="58" t="str">
        <f t="shared" si="21"/>
        <v>星期日</v>
      </c>
      <c r="J72" s="59" t="str">
        <f>_xlfn.XLOOKUP(H72,节假日录入表!A:A,节假日录入表!B:B)</f>
        <v>休假</v>
      </c>
      <c r="K72" s="59">
        <f t="shared" si="22"/>
        <v>0</v>
      </c>
      <c r="L72" s="59">
        <f t="shared" si="23"/>
        <v>0</v>
      </c>
      <c r="M72" s="59">
        <f t="shared" si="24"/>
        <v>0</v>
      </c>
      <c r="N72" s="59" t="str">
        <f t="shared" si="25"/>
        <v/>
      </c>
      <c r="O72" s="59" t="str">
        <f t="shared" si="26"/>
        <v>§§§§§§§§§§§</v>
      </c>
    </row>
    <row r="73" ht="20.25" spans="1:15">
      <c r="A73" s="52">
        <f t="shared" si="18"/>
        <v>46314</v>
      </c>
      <c r="B73" s="53" t="str">
        <f t="shared" si="19"/>
        <v>星期一  </v>
      </c>
      <c r="C73" s="54"/>
      <c r="D73" s="55"/>
      <c r="E73" s="55"/>
      <c r="F73" s="63"/>
      <c r="G73" s="57">
        <v>70</v>
      </c>
      <c r="H73" s="58">
        <f t="shared" si="20"/>
        <v>46314</v>
      </c>
      <c r="I73" s="58" t="str">
        <f t="shared" si="21"/>
        <v>星期一</v>
      </c>
      <c r="J73" s="59" t="str">
        <f>_xlfn.XLOOKUP(H73,节假日录入表!A:A,节假日录入表!B:B)</f>
        <v>工作日</v>
      </c>
      <c r="K73" s="59">
        <f t="shared" si="22"/>
        <v>1</v>
      </c>
      <c r="L73" s="59">
        <f t="shared" si="23"/>
        <v>0</v>
      </c>
      <c r="M73" s="59">
        <f t="shared" si="24"/>
        <v>0</v>
      </c>
      <c r="N73" s="59" t="str">
        <f t="shared" si="25"/>
        <v/>
      </c>
      <c r="O73" s="59" t="str">
        <f t="shared" si="26"/>
        <v>§§§§§§§§§§§</v>
      </c>
    </row>
    <row r="74" ht="20.25" spans="1:15">
      <c r="A74" s="52">
        <f t="shared" si="18"/>
        <v>46315</v>
      </c>
      <c r="B74" s="53" t="str">
        <f t="shared" si="19"/>
        <v>星期二  </v>
      </c>
      <c r="C74" s="54"/>
      <c r="D74" s="55"/>
      <c r="E74" s="55"/>
      <c r="F74" s="63"/>
      <c r="G74" s="57">
        <v>71</v>
      </c>
      <c r="H74" s="58">
        <f t="shared" si="20"/>
        <v>46315</v>
      </c>
      <c r="I74" s="58" t="str">
        <f t="shared" si="21"/>
        <v>星期二</v>
      </c>
      <c r="J74" s="59" t="str">
        <f>_xlfn.XLOOKUP(H74,节假日录入表!A:A,节假日录入表!B:B)</f>
        <v>工作日</v>
      </c>
      <c r="K74" s="59">
        <f t="shared" si="22"/>
        <v>1</v>
      </c>
      <c r="L74" s="59">
        <f t="shared" si="23"/>
        <v>0</v>
      </c>
      <c r="M74" s="59">
        <f t="shared" si="24"/>
        <v>0</v>
      </c>
      <c r="N74" s="59" t="str">
        <f t="shared" si="25"/>
        <v/>
      </c>
      <c r="O74" s="59" t="str">
        <f t="shared" si="26"/>
        <v>§§§§§§§§§§§</v>
      </c>
    </row>
    <row r="75" ht="20.25" spans="1:15">
      <c r="A75" s="52">
        <f t="shared" si="18"/>
        <v>46316</v>
      </c>
      <c r="B75" s="53" t="str">
        <f t="shared" si="19"/>
        <v>星期三  </v>
      </c>
      <c r="C75" s="54"/>
      <c r="D75" s="55"/>
      <c r="E75" s="55"/>
      <c r="F75" s="63"/>
      <c r="G75" s="57">
        <v>72</v>
      </c>
      <c r="H75" s="58">
        <f t="shared" si="20"/>
        <v>46316</v>
      </c>
      <c r="I75" s="58" t="str">
        <f t="shared" si="21"/>
        <v>星期三</v>
      </c>
      <c r="J75" s="59" t="str">
        <f>_xlfn.XLOOKUP(H75,节假日录入表!A:A,节假日录入表!B:B)</f>
        <v>工作日</v>
      </c>
      <c r="K75" s="59">
        <f t="shared" si="22"/>
        <v>1</v>
      </c>
      <c r="L75" s="59">
        <f t="shared" si="23"/>
        <v>0</v>
      </c>
      <c r="M75" s="59">
        <f t="shared" si="24"/>
        <v>0</v>
      </c>
      <c r="N75" s="59" t="str">
        <f t="shared" si="25"/>
        <v/>
      </c>
      <c r="O75" s="59" t="str">
        <f t="shared" si="26"/>
        <v>§§§§§§§§§§§</v>
      </c>
    </row>
    <row r="76" ht="20.25" spans="1:15">
      <c r="A76" s="52">
        <f t="shared" si="18"/>
        <v>46317</v>
      </c>
      <c r="B76" s="53" t="str">
        <f t="shared" si="19"/>
        <v>星期四  </v>
      </c>
      <c r="C76" s="54"/>
      <c r="D76" s="55"/>
      <c r="E76" s="55"/>
      <c r="F76" s="63"/>
      <c r="G76" s="57">
        <v>73</v>
      </c>
      <c r="H76" s="58">
        <f t="shared" si="20"/>
        <v>46317</v>
      </c>
      <c r="I76" s="58" t="str">
        <f t="shared" si="21"/>
        <v>星期四</v>
      </c>
      <c r="J76" s="59" t="str">
        <f>_xlfn.XLOOKUP(H76,节假日录入表!A:A,节假日录入表!B:B)</f>
        <v>工作日</v>
      </c>
      <c r="K76" s="59">
        <f t="shared" si="22"/>
        <v>1</v>
      </c>
      <c r="L76" s="59">
        <f t="shared" si="23"/>
        <v>0</v>
      </c>
      <c r="M76" s="59">
        <f t="shared" si="24"/>
        <v>0</v>
      </c>
      <c r="N76" s="59" t="str">
        <f t="shared" si="25"/>
        <v/>
      </c>
      <c r="O76" s="59" t="str">
        <f t="shared" si="26"/>
        <v>§§§§§§§§§§§</v>
      </c>
    </row>
    <row r="77" ht="20.25" spans="1:15">
      <c r="A77" s="52">
        <f t="shared" si="18"/>
        <v>46318</v>
      </c>
      <c r="B77" s="53" t="str">
        <f t="shared" si="19"/>
        <v>星期五  </v>
      </c>
      <c r="C77" s="54"/>
      <c r="D77" s="55"/>
      <c r="E77" s="55"/>
      <c r="F77" s="63"/>
      <c r="G77" s="57">
        <v>74</v>
      </c>
      <c r="H77" s="58">
        <f t="shared" si="20"/>
        <v>46318</v>
      </c>
      <c r="I77" s="58" t="str">
        <f t="shared" si="21"/>
        <v>星期五</v>
      </c>
      <c r="J77" s="59" t="str">
        <f>_xlfn.XLOOKUP(H77,节假日录入表!A:A,节假日录入表!B:B)</f>
        <v>工作日</v>
      </c>
      <c r="K77" s="59">
        <f t="shared" si="22"/>
        <v>1</v>
      </c>
      <c r="L77" s="59">
        <f t="shared" si="23"/>
        <v>0</v>
      </c>
      <c r="M77" s="59">
        <f t="shared" si="24"/>
        <v>0</v>
      </c>
      <c r="N77" s="59" t="str">
        <f t="shared" si="25"/>
        <v/>
      </c>
      <c r="O77" s="59" t="str">
        <f t="shared" si="26"/>
        <v>§§§§§§§§§§§</v>
      </c>
    </row>
    <row r="78" ht="20.25" spans="1:15">
      <c r="A78" s="52">
        <f t="shared" si="18"/>
        <v>46319</v>
      </c>
      <c r="B78" s="53" t="str">
        <f t="shared" si="19"/>
        <v>星期六  </v>
      </c>
      <c r="C78" s="54"/>
      <c r="D78" s="55"/>
      <c r="E78" s="55"/>
      <c r="F78" s="63"/>
      <c r="G78" s="57">
        <v>75</v>
      </c>
      <c r="H78" s="58">
        <f t="shared" si="20"/>
        <v>46319</v>
      </c>
      <c r="I78" s="58" t="str">
        <f t="shared" si="21"/>
        <v>星期六</v>
      </c>
      <c r="J78" s="59" t="str">
        <f>_xlfn.XLOOKUP(H78,节假日录入表!A:A,节假日录入表!B:B)</f>
        <v>休假</v>
      </c>
      <c r="K78" s="59">
        <f t="shared" si="22"/>
        <v>0</v>
      </c>
      <c r="L78" s="59">
        <f t="shared" si="23"/>
        <v>0</v>
      </c>
      <c r="M78" s="59">
        <f t="shared" si="24"/>
        <v>0</v>
      </c>
      <c r="N78" s="59" t="str">
        <f t="shared" si="25"/>
        <v/>
      </c>
      <c r="O78" s="59" t="str">
        <f t="shared" si="26"/>
        <v>§§§§§§§§§§§</v>
      </c>
    </row>
    <row r="79" ht="20.25" spans="1:15">
      <c r="A79" s="52">
        <f t="shared" si="18"/>
        <v>46320</v>
      </c>
      <c r="B79" s="53" t="str">
        <f t="shared" si="19"/>
        <v>星期日  </v>
      </c>
      <c r="C79" s="54"/>
      <c r="D79" s="55"/>
      <c r="E79" s="55"/>
      <c r="F79" s="63"/>
      <c r="G79" s="57">
        <v>76</v>
      </c>
      <c r="H79" s="58">
        <f t="shared" si="20"/>
        <v>46320</v>
      </c>
      <c r="I79" s="58" t="str">
        <f t="shared" si="21"/>
        <v>星期日</v>
      </c>
      <c r="J79" s="59" t="str">
        <f>_xlfn.XLOOKUP(H79,节假日录入表!A:A,节假日录入表!B:B)</f>
        <v>休假</v>
      </c>
      <c r="K79" s="59">
        <f t="shared" si="22"/>
        <v>0</v>
      </c>
      <c r="L79" s="59">
        <f t="shared" si="23"/>
        <v>0</v>
      </c>
      <c r="M79" s="59">
        <f t="shared" si="24"/>
        <v>0</v>
      </c>
      <c r="N79" s="59" t="str">
        <f t="shared" si="25"/>
        <v/>
      </c>
      <c r="O79" s="59" t="str">
        <f t="shared" si="26"/>
        <v>§§§§§§§§§§§</v>
      </c>
    </row>
    <row r="80" ht="20.25" spans="1:15">
      <c r="A80" s="52">
        <f t="shared" si="18"/>
        <v>46321</v>
      </c>
      <c r="B80" s="53" t="str">
        <f t="shared" si="19"/>
        <v>星期一  </v>
      </c>
      <c r="C80" s="54"/>
      <c r="D80" s="55"/>
      <c r="E80" s="55"/>
      <c r="F80" s="63"/>
      <c r="G80" s="57">
        <v>77</v>
      </c>
      <c r="H80" s="58">
        <f t="shared" si="20"/>
        <v>46321</v>
      </c>
      <c r="I80" s="58" t="str">
        <f t="shared" si="21"/>
        <v>星期一</v>
      </c>
      <c r="J80" s="59" t="str">
        <f>_xlfn.XLOOKUP(H80,节假日录入表!A:A,节假日录入表!B:B)</f>
        <v>工作日</v>
      </c>
      <c r="K80" s="59">
        <f t="shared" si="22"/>
        <v>1</v>
      </c>
      <c r="L80" s="59">
        <f t="shared" si="23"/>
        <v>0</v>
      </c>
      <c r="M80" s="59">
        <f t="shared" si="24"/>
        <v>0</v>
      </c>
      <c r="N80" s="59" t="str">
        <f t="shared" si="25"/>
        <v/>
      </c>
      <c r="O80" s="59" t="str">
        <f t="shared" si="26"/>
        <v>§§§§§§§§§§§</v>
      </c>
    </row>
    <row r="81" ht="20.25" spans="1:15">
      <c r="A81" s="52">
        <f t="shared" si="18"/>
        <v>46322</v>
      </c>
      <c r="B81" s="53" t="str">
        <f t="shared" si="19"/>
        <v>星期二  </v>
      </c>
      <c r="C81" s="54"/>
      <c r="D81" s="55"/>
      <c r="E81" s="55"/>
      <c r="F81" s="63"/>
      <c r="G81" s="57">
        <v>78</v>
      </c>
      <c r="H81" s="58">
        <f t="shared" si="20"/>
        <v>46322</v>
      </c>
      <c r="I81" s="58" t="str">
        <f t="shared" si="21"/>
        <v>星期二</v>
      </c>
      <c r="J81" s="59" t="str">
        <f>_xlfn.XLOOKUP(H81,节假日录入表!A:A,节假日录入表!B:B)</f>
        <v>工作日</v>
      </c>
      <c r="K81" s="59">
        <f t="shared" si="22"/>
        <v>1</v>
      </c>
      <c r="L81" s="59">
        <f t="shared" si="23"/>
        <v>0</v>
      </c>
      <c r="M81" s="59">
        <f t="shared" si="24"/>
        <v>0</v>
      </c>
      <c r="N81" s="59" t="str">
        <f t="shared" si="25"/>
        <v/>
      </c>
      <c r="O81" s="59" t="str">
        <f t="shared" si="26"/>
        <v>§§§§§§§§§§§</v>
      </c>
    </row>
    <row r="82" ht="20.25" spans="1:15">
      <c r="A82" s="52">
        <f t="shared" si="18"/>
        <v>46323</v>
      </c>
      <c r="B82" s="53" t="str">
        <f t="shared" si="19"/>
        <v>星期三  </v>
      </c>
      <c r="C82" s="54"/>
      <c r="D82" s="55"/>
      <c r="E82" s="55"/>
      <c r="F82" s="63"/>
      <c r="G82" s="57">
        <v>79</v>
      </c>
      <c r="H82" s="58">
        <f t="shared" si="20"/>
        <v>46323</v>
      </c>
      <c r="I82" s="58" t="str">
        <f t="shared" si="21"/>
        <v>星期三</v>
      </c>
      <c r="J82" s="59" t="str">
        <f>_xlfn.XLOOKUP(H82,节假日录入表!A:A,节假日录入表!B:B)</f>
        <v>工作日</v>
      </c>
      <c r="K82" s="59">
        <f t="shared" si="22"/>
        <v>1</v>
      </c>
      <c r="L82" s="59">
        <f t="shared" si="23"/>
        <v>0</v>
      </c>
      <c r="M82" s="59">
        <f t="shared" si="24"/>
        <v>0</v>
      </c>
      <c r="N82" s="59" t="str">
        <f t="shared" si="25"/>
        <v/>
      </c>
      <c r="O82" s="59" t="str">
        <f t="shared" si="26"/>
        <v>§§§§§§§§§§§</v>
      </c>
    </row>
    <row r="83" ht="20.25" spans="1:15">
      <c r="A83" s="52">
        <f t="shared" si="18"/>
        <v>46324</v>
      </c>
      <c r="B83" s="53" t="str">
        <f t="shared" si="19"/>
        <v>星期四  </v>
      </c>
      <c r="C83" s="54"/>
      <c r="D83" s="55"/>
      <c r="E83" s="55"/>
      <c r="F83" s="63"/>
      <c r="G83" s="57">
        <v>80</v>
      </c>
      <c r="H83" s="58">
        <f t="shared" si="20"/>
        <v>46324</v>
      </c>
      <c r="I83" s="58" t="str">
        <f t="shared" si="21"/>
        <v>星期四</v>
      </c>
      <c r="J83" s="59" t="str">
        <f>_xlfn.XLOOKUP(H83,节假日录入表!A:A,节假日录入表!B:B)</f>
        <v>工作日</v>
      </c>
      <c r="K83" s="59">
        <f t="shared" si="22"/>
        <v>1</v>
      </c>
      <c r="L83" s="59">
        <f t="shared" si="23"/>
        <v>0</v>
      </c>
      <c r="M83" s="59">
        <f t="shared" si="24"/>
        <v>0</v>
      </c>
      <c r="N83" s="59" t="str">
        <f t="shared" si="25"/>
        <v/>
      </c>
      <c r="O83" s="59" t="str">
        <f t="shared" si="26"/>
        <v>§§§§§§§§§§§</v>
      </c>
    </row>
    <row r="84" ht="20.25" spans="1:15">
      <c r="A84" s="52">
        <f t="shared" si="18"/>
        <v>46325</v>
      </c>
      <c r="B84" s="53" t="str">
        <f t="shared" si="19"/>
        <v>星期五  </v>
      </c>
      <c r="C84" s="54"/>
      <c r="D84" s="55"/>
      <c r="E84" s="55"/>
      <c r="F84" s="63"/>
      <c r="G84" s="57">
        <v>81</v>
      </c>
      <c r="H84" s="58">
        <f t="shared" si="20"/>
        <v>46325</v>
      </c>
      <c r="I84" s="58" t="str">
        <f t="shared" si="21"/>
        <v>星期五</v>
      </c>
      <c r="J84" s="59" t="str">
        <f>_xlfn.XLOOKUP(H84,节假日录入表!A:A,节假日录入表!B:B)</f>
        <v>工作日</v>
      </c>
      <c r="K84" s="59">
        <f t="shared" si="22"/>
        <v>1</v>
      </c>
      <c r="L84" s="59">
        <f t="shared" si="23"/>
        <v>0</v>
      </c>
      <c r="M84" s="59">
        <f t="shared" si="24"/>
        <v>0</v>
      </c>
      <c r="N84" s="59" t="str">
        <f t="shared" si="25"/>
        <v/>
      </c>
      <c r="O84" s="59" t="str">
        <f t="shared" si="26"/>
        <v>§§§§§§§§§§§</v>
      </c>
    </row>
    <row r="85" ht="20.25" spans="1:15">
      <c r="A85" s="52">
        <f t="shared" si="18"/>
        <v>46326</v>
      </c>
      <c r="B85" s="53" t="str">
        <f t="shared" si="19"/>
        <v>星期六  </v>
      </c>
      <c r="C85" s="54"/>
      <c r="D85" s="55"/>
      <c r="E85" s="55"/>
      <c r="F85" s="63"/>
      <c r="G85" s="57">
        <v>82</v>
      </c>
      <c r="H85" s="58">
        <f t="shared" si="20"/>
        <v>46326</v>
      </c>
      <c r="I85" s="58" t="str">
        <f t="shared" si="21"/>
        <v>星期六</v>
      </c>
      <c r="J85" s="59" t="str">
        <f>_xlfn.XLOOKUP(H85,节假日录入表!A:A,节假日录入表!B:B)</f>
        <v>休假</v>
      </c>
      <c r="K85" s="59">
        <f t="shared" si="22"/>
        <v>0</v>
      </c>
      <c r="L85" s="59">
        <f t="shared" si="23"/>
        <v>0</v>
      </c>
      <c r="M85" s="59">
        <f t="shared" si="24"/>
        <v>0</v>
      </c>
      <c r="N85" s="59" t="str">
        <f t="shared" si="25"/>
        <v/>
      </c>
      <c r="O85" s="59" t="str">
        <f t="shared" si="26"/>
        <v>§§§§§§§§§§§</v>
      </c>
    </row>
    <row r="86" ht="20.25" spans="1:15">
      <c r="A86" s="52">
        <f t="shared" si="18"/>
        <v>46327</v>
      </c>
      <c r="B86" s="53" t="str">
        <f t="shared" si="19"/>
        <v>星期日  </v>
      </c>
      <c r="C86" s="54"/>
      <c r="D86" s="55"/>
      <c r="E86" s="55"/>
      <c r="F86" s="63"/>
      <c r="G86" s="57">
        <v>83</v>
      </c>
      <c r="H86" s="58">
        <f t="shared" si="20"/>
        <v>46327</v>
      </c>
      <c r="I86" s="58" t="str">
        <f t="shared" si="21"/>
        <v>星期日</v>
      </c>
      <c r="J86" s="59" t="str">
        <f>_xlfn.XLOOKUP(H86,节假日录入表!A:A,节假日录入表!B:B)</f>
        <v>休假</v>
      </c>
      <c r="K86" s="59">
        <f t="shared" si="22"/>
        <v>0</v>
      </c>
      <c r="L86" s="59">
        <f t="shared" si="23"/>
        <v>0</v>
      </c>
      <c r="M86" s="59">
        <f t="shared" si="24"/>
        <v>0</v>
      </c>
      <c r="N86" s="59" t="str">
        <f t="shared" si="25"/>
        <v/>
      </c>
      <c r="O86" s="59" t="str">
        <f t="shared" si="26"/>
        <v>§§§§§§§§§§§</v>
      </c>
    </row>
    <row r="87" ht="20.25" spans="1:15">
      <c r="A87" s="52">
        <f t="shared" si="18"/>
        <v>46328</v>
      </c>
      <c r="B87" s="53" t="str">
        <f t="shared" si="19"/>
        <v>星期一  </v>
      </c>
      <c r="C87" s="54"/>
      <c r="D87" s="55"/>
      <c r="E87" s="55"/>
      <c r="F87" s="63"/>
      <c r="G87" s="57">
        <v>84</v>
      </c>
      <c r="H87" s="58">
        <f t="shared" si="20"/>
        <v>46328</v>
      </c>
      <c r="I87" s="58" t="str">
        <f t="shared" si="21"/>
        <v>星期一</v>
      </c>
      <c r="J87" s="59" t="str">
        <f>_xlfn.XLOOKUP(H87,节假日录入表!A:A,节假日录入表!B:B)</f>
        <v>工作日</v>
      </c>
      <c r="K87" s="59">
        <f t="shared" si="22"/>
        <v>1</v>
      </c>
      <c r="L87" s="59">
        <f t="shared" si="23"/>
        <v>0</v>
      </c>
      <c r="M87" s="59">
        <f t="shared" si="24"/>
        <v>0</v>
      </c>
      <c r="N87" s="59" t="str">
        <f t="shared" si="25"/>
        <v/>
      </c>
      <c r="O87" s="59" t="str">
        <f t="shared" si="26"/>
        <v>§§§§§§§§§§§</v>
      </c>
    </row>
    <row r="88" ht="20.25" spans="1:15">
      <c r="A88" s="52">
        <f t="shared" si="18"/>
        <v>46329</v>
      </c>
      <c r="B88" s="53" t="str">
        <f t="shared" si="19"/>
        <v>星期二  </v>
      </c>
      <c r="C88" s="54"/>
      <c r="D88" s="55"/>
      <c r="E88" s="55"/>
      <c r="F88" s="63"/>
      <c r="G88" s="57">
        <v>85</v>
      </c>
      <c r="H88" s="58">
        <f t="shared" si="20"/>
        <v>46329</v>
      </c>
      <c r="I88" s="58" t="str">
        <f t="shared" si="21"/>
        <v>星期二</v>
      </c>
      <c r="J88" s="59" t="str">
        <f>_xlfn.XLOOKUP(H88,节假日录入表!A:A,节假日录入表!B:B)</f>
        <v>工作日</v>
      </c>
      <c r="K88" s="59">
        <f t="shared" si="22"/>
        <v>1</v>
      </c>
      <c r="L88" s="59">
        <f t="shared" si="23"/>
        <v>0</v>
      </c>
      <c r="M88" s="59">
        <f t="shared" si="24"/>
        <v>0</v>
      </c>
      <c r="N88" s="59" t="str">
        <f t="shared" si="25"/>
        <v/>
      </c>
      <c r="O88" s="59" t="str">
        <f t="shared" si="26"/>
        <v>§§§§§§§§§§§</v>
      </c>
    </row>
    <row r="89" ht="20.25" spans="1:15">
      <c r="A89" s="52">
        <f t="shared" si="18"/>
        <v>46330</v>
      </c>
      <c r="B89" s="53" t="str">
        <f t="shared" si="19"/>
        <v>星期三  </v>
      </c>
      <c r="C89" s="54"/>
      <c r="D89" s="55"/>
      <c r="E89" s="55"/>
      <c r="F89" s="63"/>
      <c r="G89" s="57">
        <v>86</v>
      </c>
      <c r="H89" s="58">
        <f t="shared" si="20"/>
        <v>46330</v>
      </c>
      <c r="I89" s="58" t="str">
        <f t="shared" si="21"/>
        <v>星期三</v>
      </c>
      <c r="J89" s="59" t="str">
        <f>_xlfn.XLOOKUP(H89,节假日录入表!A:A,节假日录入表!B:B)</f>
        <v>工作日</v>
      </c>
      <c r="K89" s="59">
        <f t="shared" si="22"/>
        <v>1</v>
      </c>
      <c r="L89" s="59">
        <f t="shared" si="23"/>
        <v>0</v>
      </c>
      <c r="M89" s="59">
        <f t="shared" si="24"/>
        <v>0</v>
      </c>
      <c r="N89" s="59" t="str">
        <f t="shared" si="25"/>
        <v/>
      </c>
      <c r="O89" s="59" t="str">
        <f t="shared" si="26"/>
        <v>§§§§§§§§§§§</v>
      </c>
    </row>
    <row r="90" ht="20.25" spans="1:15">
      <c r="A90" s="52">
        <f t="shared" si="18"/>
        <v>46331</v>
      </c>
      <c r="B90" s="53" t="str">
        <f t="shared" si="19"/>
        <v>星期四  </v>
      </c>
      <c r="C90" s="54"/>
      <c r="D90" s="55"/>
      <c r="E90" s="55"/>
      <c r="F90" s="63"/>
      <c r="G90" s="57">
        <v>87</v>
      </c>
      <c r="H90" s="58">
        <f t="shared" si="20"/>
        <v>46331</v>
      </c>
      <c r="I90" s="58" t="str">
        <f t="shared" si="21"/>
        <v>星期四</v>
      </c>
      <c r="J90" s="59" t="str">
        <f>_xlfn.XLOOKUP(H90,节假日录入表!A:A,节假日录入表!B:B)</f>
        <v>工作日</v>
      </c>
      <c r="K90" s="59">
        <f t="shared" si="22"/>
        <v>1</v>
      </c>
      <c r="L90" s="59">
        <f t="shared" si="23"/>
        <v>0</v>
      </c>
      <c r="M90" s="59">
        <f t="shared" si="24"/>
        <v>0</v>
      </c>
      <c r="N90" s="59" t="str">
        <f t="shared" si="25"/>
        <v/>
      </c>
      <c r="O90" s="59" t="str">
        <f t="shared" si="26"/>
        <v>§§§§§§§§§§§</v>
      </c>
    </row>
    <row r="91" ht="20.25" spans="1:15">
      <c r="A91" s="52">
        <f t="shared" si="18"/>
        <v>46332</v>
      </c>
      <c r="B91" s="53" t="str">
        <f t="shared" si="19"/>
        <v>星期五  </v>
      </c>
      <c r="C91" s="54"/>
      <c r="D91" s="55"/>
      <c r="E91" s="55"/>
      <c r="F91" s="63"/>
      <c r="G91" s="57">
        <v>88</v>
      </c>
      <c r="H91" s="58">
        <f t="shared" si="20"/>
        <v>46332</v>
      </c>
      <c r="I91" s="58" t="str">
        <f t="shared" si="21"/>
        <v>星期五</v>
      </c>
      <c r="J91" s="59" t="str">
        <f>_xlfn.XLOOKUP(H91,节假日录入表!A:A,节假日录入表!B:B)</f>
        <v>工作日</v>
      </c>
      <c r="K91" s="59">
        <f t="shared" si="22"/>
        <v>1</v>
      </c>
      <c r="L91" s="59">
        <f t="shared" si="23"/>
        <v>0</v>
      </c>
      <c r="M91" s="59">
        <f t="shared" si="24"/>
        <v>0</v>
      </c>
      <c r="N91" s="59" t="str">
        <f t="shared" si="25"/>
        <v/>
      </c>
      <c r="O91" s="59" t="str">
        <f t="shared" si="26"/>
        <v>§§§§§§§§§§§</v>
      </c>
    </row>
    <row r="92" ht="20.25" spans="1:15">
      <c r="A92" s="52">
        <f t="shared" si="18"/>
        <v>46333</v>
      </c>
      <c r="B92" s="53" t="str">
        <f t="shared" si="19"/>
        <v>星期六  </v>
      </c>
      <c r="C92" s="54"/>
      <c r="D92" s="55"/>
      <c r="E92" s="55"/>
      <c r="F92" s="63"/>
      <c r="G92" s="57">
        <v>89</v>
      </c>
      <c r="H92" s="58">
        <f t="shared" si="20"/>
        <v>46333</v>
      </c>
      <c r="I92" s="58" t="str">
        <f t="shared" si="21"/>
        <v>星期六</v>
      </c>
      <c r="J92" s="59" t="str">
        <f>_xlfn.XLOOKUP(H92,节假日录入表!A:A,节假日录入表!B:B)</f>
        <v>休假</v>
      </c>
      <c r="K92" s="59">
        <f t="shared" si="22"/>
        <v>0</v>
      </c>
      <c r="L92" s="59">
        <f t="shared" si="23"/>
        <v>0</v>
      </c>
      <c r="M92" s="59">
        <f t="shared" si="24"/>
        <v>0</v>
      </c>
      <c r="N92" s="59" t="str">
        <f t="shared" si="25"/>
        <v/>
      </c>
      <c r="O92" s="59" t="str">
        <f t="shared" si="26"/>
        <v>§§§§§§§§§§§</v>
      </c>
    </row>
    <row r="93" ht="20.25" spans="1:15">
      <c r="A93" s="52">
        <f t="shared" si="18"/>
        <v>46334</v>
      </c>
      <c r="B93" s="53" t="str">
        <f t="shared" si="19"/>
        <v>星期日  </v>
      </c>
      <c r="C93" s="54"/>
      <c r="D93" s="55"/>
      <c r="E93" s="55"/>
      <c r="F93" s="63"/>
      <c r="G93" s="57">
        <v>90</v>
      </c>
      <c r="H93" s="58">
        <f t="shared" si="20"/>
        <v>46334</v>
      </c>
      <c r="I93" s="58" t="str">
        <f t="shared" si="21"/>
        <v>星期日</v>
      </c>
      <c r="J93" s="59" t="str">
        <f>_xlfn.XLOOKUP(H93,节假日录入表!A:A,节假日录入表!B:B)</f>
        <v>休假</v>
      </c>
      <c r="K93" s="59">
        <f t="shared" si="22"/>
        <v>0</v>
      </c>
      <c r="L93" s="59">
        <f t="shared" si="23"/>
        <v>0</v>
      </c>
      <c r="M93" s="59">
        <f t="shared" si="24"/>
        <v>0</v>
      </c>
      <c r="N93" s="59" t="str">
        <f t="shared" si="25"/>
        <v/>
      </c>
      <c r="O93" s="59" t="str">
        <f t="shared" si="26"/>
        <v>§§§§§§§§§§§</v>
      </c>
    </row>
    <row r="94" ht="20.25" spans="1:15">
      <c r="A94" s="52">
        <f t="shared" si="18"/>
        <v>46335</v>
      </c>
      <c r="B94" s="53" t="str">
        <f t="shared" si="19"/>
        <v>星期一  </v>
      </c>
      <c r="C94" s="54"/>
      <c r="D94" s="55"/>
      <c r="E94" s="55"/>
      <c r="F94" s="63"/>
      <c r="G94" s="57">
        <v>91</v>
      </c>
      <c r="H94" s="58">
        <f t="shared" si="20"/>
        <v>46335</v>
      </c>
      <c r="I94" s="58" t="str">
        <f t="shared" si="21"/>
        <v>星期一</v>
      </c>
      <c r="J94" s="59" t="str">
        <f>_xlfn.XLOOKUP(H94,节假日录入表!A:A,节假日录入表!B:B)</f>
        <v>工作日</v>
      </c>
      <c r="K94" s="59">
        <f t="shared" si="22"/>
        <v>1</v>
      </c>
      <c r="L94" s="59">
        <f t="shared" si="23"/>
        <v>0</v>
      </c>
      <c r="M94" s="59">
        <f t="shared" si="24"/>
        <v>0</v>
      </c>
      <c r="N94" s="59" t="str">
        <f t="shared" si="25"/>
        <v/>
      </c>
      <c r="O94" s="59" t="str">
        <f t="shared" si="26"/>
        <v>§§§§§§§§§§§</v>
      </c>
    </row>
    <row r="95" ht="20.25" spans="1:15">
      <c r="A95" s="52">
        <f t="shared" si="18"/>
        <v>46336</v>
      </c>
      <c r="B95" s="53" t="str">
        <f t="shared" si="19"/>
        <v>星期二  </v>
      </c>
      <c r="C95" s="54"/>
      <c r="D95" s="55"/>
      <c r="E95" s="55"/>
      <c r="F95" s="63"/>
      <c r="G95" s="57">
        <v>92</v>
      </c>
      <c r="H95" s="58">
        <f t="shared" si="20"/>
        <v>46336</v>
      </c>
      <c r="I95" s="58" t="str">
        <f t="shared" si="21"/>
        <v>星期二</v>
      </c>
      <c r="J95" s="59" t="str">
        <f>_xlfn.XLOOKUP(H95,节假日录入表!A:A,节假日录入表!B:B)</f>
        <v>工作日</v>
      </c>
      <c r="K95" s="59">
        <f t="shared" si="22"/>
        <v>1</v>
      </c>
      <c r="L95" s="59">
        <f t="shared" si="23"/>
        <v>0</v>
      </c>
      <c r="M95" s="59">
        <f t="shared" si="24"/>
        <v>0</v>
      </c>
      <c r="N95" s="59" t="str">
        <f t="shared" si="25"/>
        <v/>
      </c>
      <c r="O95" s="59" t="str">
        <f t="shared" si="26"/>
        <v>§§§§§§§§§§§</v>
      </c>
    </row>
    <row r="96" ht="20.25" spans="1:15">
      <c r="A96" s="52">
        <f t="shared" si="18"/>
        <v>46337</v>
      </c>
      <c r="B96" s="53" t="str">
        <f t="shared" si="19"/>
        <v>星期三  </v>
      </c>
      <c r="C96" s="54"/>
      <c r="D96" s="55"/>
      <c r="E96" s="55"/>
      <c r="F96" s="63"/>
      <c r="G96" s="57">
        <v>93</v>
      </c>
      <c r="H96" s="58">
        <f t="shared" si="20"/>
        <v>46337</v>
      </c>
      <c r="I96" s="58" t="str">
        <f t="shared" si="21"/>
        <v>星期三</v>
      </c>
      <c r="J96" s="59" t="str">
        <f>_xlfn.XLOOKUP(H96,节假日录入表!A:A,节假日录入表!B:B)</f>
        <v>工作日</v>
      </c>
      <c r="K96" s="59">
        <f t="shared" si="22"/>
        <v>1</v>
      </c>
      <c r="L96" s="59">
        <f t="shared" si="23"/>
        <v>0</v>
      </c>
      <c r="M96" s="59">
        <f t="shared" si="24"/>
        <v>0</v>
      </c>
      <c r="N96" s="59" t="str">
        <f t="shared" si="25"/>
        <v/>
      </c>
      <c r="O96" s="59" t="str">
        <f t="shared" si="26"/>
        <v>§§§§§§§§§§§</v>
      </c>
    </row>
    <row r="97" ht="20.25" spans="1:15">
      <c r="A97" s="52">
        <f t="shared" si="18"/>
        <v>46338</v>
      </c>
      <c r="B97" s="53" t="str">
        <f t="shared" si="19"/>
        <v>星期四  </v>
      </c>
      <c r="C97" s="54"/>
      <c r="D97" s="55"/>
      <c r="E97" s="55"/>
      <c r="F97" s="63"/>
      <c r="G97" s="57">
        <v>94</v>
      </c>
      <c r="H97" s="58">
        <f t="shared" si="20"/>
        <v>46338</v>
      </c>
      <c r="I97" s="58" t="str">
        <f t="shared" si="21"/>
        <v>星期四</v>
      </c>
      <c r="J97" s="59" t="str">
        <f>_xlfn.XLOOKUP(H97,节假日录入表!A:A,节假日录入表!B:B)</f>
        <v>工作日</v>
      </c>
      <c r="K97" s="59">
        <f t="shared" si="22"/>
        <v>1</v>
      </c>
      <c r="L97" s="59">
        <f t="shared" si="23"/>
        <v>0</v>
      </c>
      <c r="M97" s="59">
        <f t="shared" si="24"/>
        <v>0</v>
      </c>
      <c r="N97" s="59" t="str">
        <f t="shared" si="25"/>
        <v/>
      </c>
      <c r="O97" s="59" t="str">
        <f t="shared" si="26"/>
        <v>§§§§§§§§§§§</v>
      </c>
    </row>
    <row r="98" ht="20.25" spans="1:15">
      <c r="A98" s="52">
        <f t="shared" si="18"/>
        <v>46339</v>
      </c>
      <c r="B98" s="53" t="str">
        <f t="shared" si="19"/>
        <v>星期五  </v>
      </c>
      <c r="C98" s="54"/>
      <c r="D98" s="55"/>
      <c r="E98" s="55"/>
      <c r="F98" s="63"/>
      <c r="G98" s="57">
        <v>95</v>
      </c>
      <c r="H98" s="58">
        <f t="shared" si="20"/>
        <v>46339</v>
      </c>
      <c r="I98" s="58" t="str">
        <f t="shared" si="21"/>
        <v>星期五</v>
      </c>
      <c r="J98" s="59" t="str">
        <f>_xlfn.XLOOKUP(H98,节假日录入表!A:A,节假日录入表!B:B)</f>
        <v>工作日</v>
      </c>
      <c r="K98" s="59">
        <f t="shared" si="22"/>
        <v>1</v>
      </c>
      <c r="L98" s="59">
        <f t="shared" si="23"/>
        <v>0</v>
      </c>
      <c r="M98" s="59">
        <f t="shared" si="24"/>
        <v>0</v>
      </c>
      <c r="N98" s="59" t="str">
        <f t="shared" si="25"/>
        <v/>
      </c>
      <c r="O98" s="59" t="str">
        <f t="shared" si="26"/>
        <v>§§§§§§§§§§§</v>
      </c>
    </row>
    <row r="99" ht="20.25" spans="1:15">
      <c r="A99" s="52">
        <f t="shared" si="18"/>
        <v>46340</v>
      </c>
      <c r="B99" s="53" t="str">
        <f t="shared" si="19"/>
        <v>星期六  </v>
      </c>
      <c r="C99" s="54"/>
      <c r="D99" s="55"/>
      <c r="E99" s="55"/>
      <c r="F99" s="63"/>
      <c r="G99" s="57">
        <v>96</v>
      </c>
      <c r="H99" s="58">
        <f t="shared" si="20"/>
        <v>46340</v>
      </c>
      <c r="I99" s="58" t="str">
        <f t="shared" si="21"/>
        <v>星期六</v>
      </c>
      <c r="J99" s="59" t="str">
        <f>_xlfn.XLOOKUP(H99,节假日录入表!A:A,节假日录入表!B:B)</f>
        <v>休假</v>
      </c>
      <c r="K99" s="59">
        <f t="shared" si="22"/>
        <v>0</v>
      </c>
      <c r="L99" s="59">
        <f t="shared" si="23"/>
        <v>0</v>
      </c>
      <c r="M99" s="59">
        <f t="shared" si="24"/>
        <v>0</v>
      </c>
      <c r="N99" s="59" t="str">
        <f t="shared" si="25"/>
        <v/>
      </c>
      <c r="O99" s="59" t="str">
        <f t="shared" si="26"/>
        <v>§§§§§§§§§§§</v>
      </c>
    </row>
    <row r="100" ht="20.25" spans="1:15">
      <c r="A100" s="52">
        <f t="shared" si="18"/>
        <v>46341</v>
      </c>
      <c r="B100" s="53" t="str">
        <f t="shared" si="19"/>
        <v>星期日  </v>
      </c>
      <c r="C100" s="54"/>
      <c r="D100" s="55"/>
      <c r="E100" s="55"/>
      <c r="F100" s="63"/>
      <c r="G100" s="57">
        <v>97</v>
      </c>
      <c r="H100" s="58">
        <f t="shared" si="20"/>
        <v>46341</v>
      </c>
      <c r="I100" s="58" t="str">
        <f t="shared" si="21"/>
        <v>星期日</v>
      </c>
      <c r="J100" s="59" t="str">
        <f>_xlfn.XLOOKUP(H100,节假日录入表!A:A,节假日录入表!B:B)</f>
        <v>休假</v>
      </c>
      <c r="K100" s="59">
        <f t="shared" si="22"/>
        <v>0</v>
      </c>
      <c r="L100" s="59">
        <f t="shared" si="23"/>
        <v>0</v>
      </c>
      <c r="M100" s="59">
        <f t="shared" si="24"/>
        <v>0</v>
      </c>
      <c r="N100" s="59" t="str">
        <f t="shared" si="25"/>
        <v/>
      </c>
      <c r="O100" s="59" t="str">
        <f t="shared" si="26"/>
        <v>§§§§§§§§§§§</v>
      </c>
    </row>
    <row r="101" ht="20.25" spans="1:15">
      <c r="A101" s="52">
        <f t="shared" ref="A101:A132" si="27">H101</f>
        <v>46342</v>
      </c>
      <c r="B101" s="53" t="str">
        <f t="shared" ref="B101:B132" si="28">IF(E101&lt;&gt;0,_xlfn.CONCAT(I101," ",E101),_xlfn.CONCAT(I101," ",N101," ",D101))</f>
        <v>星期一  </v>
      </c>
      <c r="C101" s="54"/>
      <c r="D101" s="55"/>
      <c r="E101" s="55"/>
      <c r="F101" s="63"/>
      <c r="G101" s="57">
        <v>98</v>
      </c>
      <c r="H101" s="58">
        <f t="shared" ref="H101:H132" si="29">$F$4+G101-1</f>
        <v>46342</v>
      </c>
      <c r="I101" s="58" t="str">
        <f t="shared" ref="I101:I132" si="30">TEXT(H101,"aaaa")</f>
        <v>星期一</v>
      </c>
      <c r="J101" s="59" t="str">
        <f>_xlfn.XLOOKUP(H101,节假日录入表!A:A,节假日录入表!B:B)</f>
        <v>工作日</v>
      </c>
      <c r="K101" s="59">
        <f t="shared" ref="K101:K132" si="31">IF(RIGHT(J101,1)="假",0,1)</f>
        <v>1</v>
      </c>
      <c r="L101" s="59">
        <f t="shared" ref="L101:L132" si="32">(LEN(C101)-LEN(SUBSTITUTE(C101,"【噪音】","")))/4</f>
        <v>0</v>
      </c>
      <c r="M101" s="59">
        <f t="shared" ref="M101:M132" si="33">IF(AND(K101=0,L101&gt;0),1,0)</f>
        <v>0</v>
      </c>
      <c r="N101" s="59" t="str">
        <f t="shared" ref="N101:N132" si="34">IF(O100="",IF(M101=1,"待施工",C101),IF(AND(K101=0,ISNUMBER(FIND("【噪音】",LEFT(O100,FIND("§",O100)-1)))),"待施工",LEFT(O100,FIND("§",O100)-1)))</f>
        <v/>
      </c>
      <c r="O101" s="59" t="str">
        <f t="shared" ref="O101:O132" si="35">IF(O100="",IF(M101=1,C101&amp;"§",""),IF(AND(K101=0,ISNUMBER(FIND("【噪音】",LEFT(O100,FIND("§",O100)-1)))),O100&amp;C101&amp;"§",MID(O100,FIND("§",O100)+1,LEN(O100))&amp;C101&amp;"§"))</f>
        <v>§§§§§§§§§§§</v>
      </c>
    </row>
    <row r="102" ht="20.25" spans="1:15">
      <c r="A102" s="52">
        <f t="shared" si="27"/>
        <v>46343</v>
      </c>
      <c r="B102" s="53" t="str">
        <f t="shared" si="28"/>
        <v>星期二  </v>
      </c>
      <c r="C102" s="54"/>
      <c r="D102" s="55"/>
      <c r="E102" s="55"/>
      <c r="F102" s="63"/>
      <c r="G102" s="57">
        <v>99</v>
      </c>
      <c r="H102" s="58">
        <f t="shared" si="29"/>
        <v>46343</v>
      </c>
      <c r="I102" s="58" t="str">
        <f t="shared" si="30"/>
        <v>星期二</v>
      </c>
      <c r="J102" s="59" t="str">
        <f>_xlfn.XLOOKUP(H102,节假日录入表!A:A,节假日录入表!B:B)</f>
        <v>工作日</v>
      </c>
      <c r="K102" s="59">
        <f t="shared" si="31"/>
        <v>1</v>
      </c>
      <c r="L102" s="59">
        <f t="shared" si="32"/>
        <v>0</v>
      </c>
      <c r="M102" s="59">
        <f t="shared" si="33"/>
        <v>0</v>
      </c>
      <c r="N102" s="59" t="str">
        <f t="shared" si="34"/>
        <v/>
      </c>
      <c r="O102" s="59" t="str">
        <f t="shared" si="35"/>
        <v>§§§§§§§§§§§</v>
      </c>
    </row>
    <row r="103" ht="20.25" spans="1:15">
      <c r="A103" s="52">
        <f t="shared" si="27"/>
        <v>46344</v>
      </c>
      <c r="B103" s="53" t="str">
        <f t="shared" si="28"/>
        <v>星期三  </v>
      </c>
      <c r="C103" s="54"/>
      <c r="D103" s="55"/>
      <c r="E103" s="55"/>
      <c r="F103" s="63"/>
      <c r="G103" s="57">
        <v>100</v>
      </c>
      <c r="H103" s="58">
        <f t="shared" si="29"/>
        <v>46344</v>
      </c>
      <c r="I103" s="58" t="str">
        <f t="shared" si="30"/>
        <v>星期三</v>
      </c>
      <c r="J103" s="59" t="str">
        <f>_xlfn.XLOOKUP(H103,节假日录入表!A:A,节假日录入表!B:B)</f>
        <v>工作日</v>
      </c>
      <c r="K103" s="59">
        <f t="shared" si="31"/>
        <v>1</v>
      </c>
      <c r="L103" s="59">
        <f t="shared" si="32"/>
        <v>0</v>
      </c>
      <c r="M103" s="59">
        <f t="shared" si="33"/>
        <v>0</v>
      </c>
      <c r="N103" s="59" t="str">
        <f t="shared" si="34"/>
        <v/>
      </c>
      <c r="O103" s="59" t="str">
        <f t="shared" si="35"/>
        <v>§§§§§§§§§§§</v>
      </c>
    </row>
    <row r="104" ht="20.25" spans="1:15">
      <c r="A104" s="52">
        <f t="shared" si="27"/>
        <v>46345</v>
      </c>
      <c r="B104" s="53" t="str">
        <f t="shared" si="28"/>
        <v>星期四  </v>
      </c>
      <c r="C104" s="54"/>
      <c r="D104" s="55"/>
      <c r="E104" s="55"/>
      <c r="F104" s="63"/>
      <c r="G104" s="57">
        <v>101</v>
      </c>
      <c r="H104" s="58">
        <f t="shared" si="29"/>
        <v>46345</v>
      </c>
      <c r="I104" s="58" t="str">
        <f t="shared" si="30"/>
        <v>星期四</v>
      </c>
      <c r="J104" s="59" t="str">
        <f>_xlfn.XLOOKUP(H104,节假日录入表!A:A,节假日录入表!B:B)</f>
        <v>工作日</v>
      </c>
      <c r="K104" s="59">
        <f t="shared" si="31"/>
        <v>1</v>
      </c>
      <c r="L104" s="59">
        <f t="shared" si="32"/>
        <v>0</v>
      </c>
      <c r="M104" s="59">
        <f t="shared" si="33"/>
        <v>0</v>
      </c>
      <c r="N104" s="59" t="str">
        <f t="shared" si="34"/>
        <v/>
      </c>
      <c r="O104" s="59" t="str">
        <f t="shared" si="35"/>
        <v>§§§§§§§§§§§</v>
      </c>
    </row>
    <row r="105" ht="20.25" spans="1:15">
      <c r="A105" s="52">
        <f t="shared" si="27"/>
        <v>46346</v>
      </c>
      <c r="B105" s="53" t="str">
        <f t="shared" si="28"/>
        <v>星期五  </v>
      </c>
      <c r="C105" s="54"/>
      <c r="D105" s="55"/>
      <c r="E105" s="55"/>
      <c r="F105" s="63"/>
      <c r="G105" s="57">
        <v>102</v>
      </c>
      <c r="H105" s="58">
        <f t="shared" si="29"/>
        <v>46346</v>
      </c>
      <c r="I105" s="58" t="str">
        <f t="shared" si="30"/>
        <v>星期五</v>
      </c>
      <c r="J105" s="59" t="str">
        <f>_xlfn.XLOOKUP(H105,节假日录入表!A:A,节假日录入表!B:B)</f>
        <v>工作日</v>
      </c>
      <c r="K105" s="59">
        <f t="shared" si="31"/>
        <v>1</v>
      </c>
      <c r="L105" s="59">
        <f t="shared" si="32"/>
        <v>0</v>
      </c>
      <c r="M105" s="59">
        <f t="shared" si="33"/>
        <v>0</v>
      </c>
      <c r="N105" s="59" t="str">
        <f t="shared" si="34"/>
        <v/>
      </c>
      <c r="O105" s="59" t="str">
        <f t="shared" si="35"/>
        <v>§§§§§§§§§§§</v>
      </c>
    </row>
    <row r="106" ht="20.25" spans="1:15">
      <c r="A106" s="52">
        <f t="shared" si="27"/>
        <v>46347</v>
      </c>
      <c r="B106" s="53" t="str">
        <f t="shared" si="28"/>
        <v>星期六  </v>
      </c>
      <c r="C106" s="54"/>
      <c r="D106" s="55"/>
      <c r="E106" s="55"/>
      <c r="F106" s="63"/>
      <c r="G106" s="57">
        <v>103</v>
      </c>
      <c r="H106" s="58">
        <f t="shared" si="29"/>
        <v>46347</v>
      </c>
      <c r="I106" s="58" t="str">
        <f t="shared" si="30"/>
        <v>星期六</v>
      </c>
      <c r="J106" s="59" t="str">
        <f>_xlfn.XLOOKUP(H106,节假日录入表!A:A,节假日录入表!B:B)</f>
        <v>休假</v>
      </c>
      <c r="K106" s="59">
        <f t="shared" si="31"/>
        <v>0</v>
      </c>
      <c r="L106" s="59">
        <f t="shared" si="32"/>
        <v>0</v>
      </c>
      <c r="M106" s="59">
        <f t="shared" si="33"/>
        <v>0</v>
      </c>
      <c r="N106" s="59" t="str">
        <f t="shared" si="34"/>
        <v/>
      </c>
      <c r="O106" s="59" t="str">
        <f t="shared" si="35"/>
        <v>§§§§§§§§§§§</v>
      </c>
    </row>
    <row r="107" ht="20.25" spans="1:15">
      <c r="A107" s="52">
        <f t="shared" si="27"/>
        <v>46348</v>
      </c>
      <c r="B107" s="53" t="str">
        <f t="shared" si="28"/>
        <v>星期日  </v>
      </c>
      <c r="C107" s="54"/>
      <c r="D107" s="55"/>
      <c r="E107" s="55"/>
      <c r="F107" s="63"/>
      <c r="G107" s="57">
        <v>104</v>
      </c>
      <c r="H107" s="58">
        <f t="shared" si="29"/>
        <v>46348</v>
      </c>
      <c r="I107" s="58" t="str">
        <f t="shared" si="30"/>
        <v>星期日</v>
      </c>
      <c r="J107" s="59" t="str">
        <f>_xlfn.XLOOKUP(H107,节假日录入表!A:A,节假日录入表!B:B)</f>
        <v>休假</v>
      </c>
      <c r="K107" s="59">
        <f t="shared" si="31"/>
        <v>0</v>
      </c>
      <c r="L107" s="59">
        <f t="shared" si="32"/>
        <v>0</v>
      </c>
      <c r="M107" s="59">
        <f t="shared" si="33"/>
        <v>0</v>
      </c>
      <c r="N107" s="59" t="str">
        <f t="shared" si="34"/>
        <v/>
      </c>
      <c r="O107" s="59" t="str">
        <f t="shared" si="35"/>
        <v>§§§§§§§§§§§</v>
      </c>
    </row>
    <row r="108" ht="20.25" spans="1:15">
      <c r="A108" s="52">
        <f t="shared" si="27"/>
        <v>46349</v>
      </c>
      <c r="B108" s="53" t="str">
        <f t="shared" si="28"/>
        <v>星期一  </v>
      </c>
      <c r="C108" s="54"/>
      <c r="D108" s="55"/>
      <c r="E108" s="55"/>
      <c r="F108" s="63"/>
      <c r="G108" s="57">
        <v>105</v>
      </c>
      <c r="H108" s="58">
        <f t="shared" si="29"/>
        <v>46349</v>
      </c>
      <c r="I108" s="58" t="str">
        <f t="shared" si="30"/>
        <v>星期一</v>
      </c>
      <c r="J108" s="59" t="str">
        <f>_xlfn.XLOOKUP(H108,节假日录入表!A:A,节假日录入表!B:B)</f>
        <v>工作日</v>
      </c>
      <c r="K108" s="59">
        <f t="shared" si="31"/>
        <v>1</v>
      </c>
      <c r="L108" s="59">
        <f t="shared" si="32"/>
        <v>0</v>
      </c>
      <c r="M108" s="59">
        <f t="shared" si="33"/>
        <v>0</v>
      </c>
      <c r="N108" s="59" t="str">
        <f t="shared" si="34"/>
        <v/>
      </c>
      <c r="O108" s="59" t="str">
        <f t="shared" si="35"/>
        <v>§§§§§§§§§§§</v>
      </c>
    </row>
    <row r="109" ht="20.25" spans="1:15">
      <c r="A109" s="52">
        <f t="shared" si="27"/>
        <v>46350</v>
      </c>
      <c r="B109" s="53" t="str">
        <f t="shared" si="28"/>
        <v>星期二  </v>
      </c>
      <c r="C109" s="54"/>
      <c r="D109" s="55"/>
      <c r="E109" s="55"/>
      <c r="F109" s="63"/>
      <c r="G109" s="57">
        <v>106</v>
      </c>
      <c r="H109" s="58">
        <f t="shared" si="29"/>
        <v>46350</v>
      </c>
      <c r="I109" s="58" t="str">
        <f t="shared" si="30"/>
        <v>星期二</v>
      </c>
      <c r="J109" s="59" t="str">
        <f>_xlfn.XLOOKUP(H109,节假日录入表!A:A,节假日录入表!B:B)</f>
        <v>工作日</v>
      </c>
      <c r="K109" s="59">
        <f t="shared" si="31"/>
        <v>1</v>
      </c>
      <c r="L109" s="59">
        <f t="shared" si="32"/>
        <v>0</v>
      </c>
      <c r="M109" s="59">
        <f t="shared" si="33"/>
        <v>0</v>
      </c>
      <c r="N109" s="59" t="str">
        <f t="shared" si="34"/>
        <v/>
      </c>
      <c r="O109" s="59" t="str">
        <f t="shared" si="35"/>
        <v>§§§§§§§§§§§</v>
      </c>
    </row>
    <row r="110" ht="20.25" spans="1:15">
      <c r="A110" s="52">
        <f t="shared" si="27"/>
        <v>46351</v>
      </c>
      <c r="B110" s="53" t="str">
        <f t="shared" si="28"/>
        <v>星期三  </v>
      </c>
      <c r="C110" s="54"/>
      <c r="D110" s="55"/>
      <c r="E110" s="55"/>
      <c r="F110" s="63"/>
      <c r="G110" s="57">
        <v>107</v>
      </c>
      <c r="H110" s="58">
        <f t="shared" si="29"/>
        <v>46351</v>
      </c>
      <c r="I110" s="58" t="str">
        <f t="shared" si="30"/>
        <v>星期三</v>
      </c>
      <c r="J110" s="59" t="str">
        <f>_xlfn.XLOOKUP(H110,节假日录入表!A:A,节假日录入表!B:B)</f>
        <v>工作日</v>
      </c>
      <c r="K110" s="59">
        <f t="shared" si="31"/>
        <v>1</v>
      </c>
      <c r="L110" s="59">
        <f t="shared" si="32"/>
        <v>0</v>
      </c>
      <c r="M110" s="59">
        <f t="shared" si="33"/>
        <v>0</v>
      </c>
      <c r="N110" s="59" t="str">
        <f t="shared" si="34"/>
        <v/>
      </c>
      <c r="O110" s="59" t="str">
        <f t="shared" si="35"/>
        <v>§§§§§§§§§§§</v>
      </c>
    </row>
    <row r="111" ht="20.25" spans="1:15">
      <c r="A111" s="52">
        <f t="shared" si="27"/>
        <v>46352</v>
      </c>
      <c r="B111" s="53" t="str">
        <f t="shared" si="28"/>
        <v>星期四  </v>
      </c>
      <c r="C111" s="54"/>
      <c r="D111" s="55"/>
      <c r="E111" s="55"/>
      <c r="F111" s="63"/>
      <c r="G111" s="57">
        <v>108</v>
      </c>
      <c r="H111" s="58">
        <f t="shared" si="29"/>
        <v>46352</v>
      </c>
      <c r="I111" s="58" t="str">
        <f t="shared" si="30"/>
        <v>星期四</v>
      </c>
      <c r="J111" s="59" t="str">
        <f>_xlfn.XLOOKUP(H111,节假日录入表!A:A,节假日录入表!B:B)</f>
        <v>工作日</v>
      </c>
      <c r="K111" s="59">
        <f t="shared" si="31"/>
        <v>1</v>
      </c>
      <c r="L111" s="59">
        <f t="shared" si="32"/>
        <v>0</v>
      </c>
      <c r="M111" s="59">
        <f t="shared" si="33"/>
        <v>0</v>
      </c>
      <c r="N111" s="59" t="str">
        <f t="shared" si="34"/>
        <v/>
      </c>
      <c r="O111" s="59" t="str">
        <f t="shared" si="35"/>
        <v>§§§§§§§§§§§</v>
      </c>
    </row>
    <row r="112" ht="20.25" spans="1:15">
      <c r="A112" s="52">
        <f t="shared" si="27"/>
        <v>46353</v>
      </c>
      <c r="B112" s="53" t="str">
        <f t="shared" si="28"/>
        <v>星期五  </v>
      </c>
      <c r="C112" s="54"/>
      <c r="D112" s="55"/>
      <c r="E112" s="55"/>
      <c r="F112" s="63"/>
      <c r="G112" s="57">
        <v>109</v>
      </c>
      <c r="H112" s="58">
        <f t="shared" si="29"/>
        <v>46353</v>
      </c>
      <c r="I112" s="58" t="str">
        <f t="shared" si="30"/>
        <v>星期五</v>
      </c>
      <c r="J112" s="59" t="str">
        <f>_xlfn.XLOOKUP(H112,节假日录入表!A:A,节假日录入表!B:B)</f>
        <v>工作日</v>
      </c>
      <c r="K112" s="59">
        <f t="shared" si="31"/>
        <v>1</v>
      </c>
      <c r="L112" s="59">
        <f t="shared" si="32"/>
        <v>0</v>
      </c>
      <c r="M112" s="59">
        <f t="shared" si="33"/>
        <v>0</v>
      </c>
      <c r="N112" s="59" t="str">
        <f t="shared" si="34"/>
        <v/>
      </c>
      <c r="O112" s="59" t="str">
        <f t="shared" si="35"/>
        <v>§§§§§§§§§§§</v>
      </c>
    </row>
    <row r="113" ht="20.25" spans="1:15">
      <c r="A113" s="52">
        <f t="shared" si="27"/>
        <v>46354</v>
      </c>
      <c r="B113" s="53" t="str">
        <f t="shared" si="28"/>
        <v>星期六  </v>
      </c>
      <c r="C113" s="54"/>
      <c r="D113" s="55"/>
      <c r="E113" s="55"/>
      <c r="F113" s="63"/>
      <c r="G113" s="57">
        <v>110</v>
      </c>
      <c r="H113" s="58">
        <f t="shared" si="29"/>
        <v>46354</v>
      </c>
      <c r="I113" s="58" t="str">
        <f t="shared" si="30"/>
        <v>星期六</v>
      </c>
      <c r="J113" s="59" t="str">
        <f>_xlfn.XLOOKUP(H113,节假日录入表!A:A,节假日录入表!B:B)</f>
        <v>休假</v>
      </c>
      <c r="K113" s="59">
        <f t="shared" si="31"/>
        <v>0</v>
      </c>
      <c r="L113" s="59">
        <f t="shared" si="32"/>
        <v>0</v>
      </c>
      <c r="M113" s="59">
        <f t="shared" si="33"/>
        <v>0</v>
      </c>
      <c r="N113" s="59" t="str">
        <f t="shared" si="34"/>
        <v/>
      </c>
      <c r="O113" s="59" t="str">
        <f t="shared" si="35"/>
        <v>§§§§§§§§§§§</v>
      </c>
    </row>
    <row r="114" ht="20.25" spans="1:15">
      <c r="A114" s="52">
        <f t="shared" si="27"/>
        <v>46355</v>
      </c>
      <c r="B114" s="53" t="str">
        <f t="shared" si="28"/>
        <v>星期日  </v>
      </c>
      <c r="C114" s="54"/>
      <c r="D114" s="55"/>
      <c r="E114" s="55"/>
      <c r="F114" s="63"/>
      <c r="G114" s="57">
        <v>111</v>
      </c>
      <c r="H114" s="58">
        <f t="shared" si="29"/>
        <v>46355</v>
      </c>
      <c r="I114" s="58" t="str">
        <f t="shared" si="30"/>
        <v>星期日</v>
      </c>
      <c r="J114" s="59" t="str">
        <f>_xlfn.XLOOKUP(H114,节假日录入表!A:A,节假日录入表!B:B)</f>
        <v>休假</v>
      </c>
      <c r="K114" s="59">
        <f t="shared" si="31"/>
        <v>0</v>
      </c>
      <c r="L114" s="59">
        <f t="shared" si="32"/>
        <v>0</v>
      </c>
      <c r="M114" s="59">
        <f t="shared" si="33"/>
        <v>0</v>
      </c>
      <c r="N114" s="59" t="str">
        <f t="shared" si="34"/>
        <v/>
      </c>
      <c r="O114" s="59" t="str">
        <f t="shared" si="35"/>
        <v>§§§§§§§§§§§</v>
      </c>
    </row>
    <row r="115" ht="20.25" spans="1:15">
      <c r="A115" s="52">
        <f t="shared" si="27"/>
        <v>46356</v>
      </c>
      <c r="B115" s="53" t="str">
        <f t="shared" si="28"/>
        <v>星期一  </v>
      </c>
      <c r="C115" s="54"/>
      <c r="D115" s="55"/>
      <c r="E115" s="55"/>
      <c r="F115" s="63"/>
      <c r="G115" s="57">
        <v>112</v>
      </c>
      <c r="H115" s="58">
        <f t="shared" si="29"/>
        <v>46356</v>
      </c>
      <c r="I115" s="58" t="str">
        <f t="shared" si="30"/>
        <v>星期一</v>
      </c>
      <c r="J115" s="59" t="str">
        <f>_xlfn.XLOOKUP(H115,节假日录入表!A:A,节假日录入表!B:B)</f>
        <v>工作日</v>
      </c>
      <c r="K115" s="59">
        <f t="shared" si="31"/>
        <v>1</v>
      </c>
      <c r="L115" s="59">
        <f t="shared" si="32"/>
        <v>0</v>
      </c>
      <c r="M115" s="59">
        <f t="shared" si="33"/>
        <v>0</v>
      </c>
      <c r="N115" s="59" t="str">
        <f t="shared" si="34"/>
        <v/>
      </c>
      <c r="O115" s="59" t="str">
        <f t="shared" si="35"/>
        <v>§§§§§§§§§§§</v>
      </c>
    </row>
    <row r="116" ht="20.25" spans="1:15">
      <c r="A116" s="52">
        <f t="shared" si="27"/>
        <v>46357</v>
      </c>
      <c r="B116" s="53" t="str">
        <f t="shared" si="28"/>
        <v>星期二  </v>
      </c>
      <c r="C116" s="54"/>
      <c r="D116" s="55"/>
      <c r="E116" s="55"/>
      <c r="F116" s="63"/>
      <c r="G116" s="57">
        <v>113</v>
      </c>
      <c r="H116" s="58">
        <f t="shared" si="29"/>
        <v>46357</v>
      </c>
      <c r="I116" s="58" t="str">
        <f t="shared" si="30"/>
        <v>星期二</v>
      </c>
      <c r="J116" s="59" t="str">
        <f>_xlfn.XLOOKUP(H116,节假日录入表!A:A,节假日录入表!B:B)</f>
        <v>工作日</v>
      </c>
      <c r="K116" s="59">
        <f t="shared" si="31"/>
        <v>1</v>
      </c>
      <c r="L116" s="59">
        <f t="shared" si="32"/>
        <v>0</v>
      </c>
      <c r="M116" s="59">
        <f t="shared" si="33"/>
        <v>0</v>
      </c>
      <c r="N116" s="59" t="str">
        <f t="shared" si="34"/>
        <v/>
      </c>
      <c r="O116" s="59" t="str">
        <f t="shared" si="35"/>
        <v>§§§§§§§§§§§</v>
      </c>
    </row>
    <row r="117" ht="20.25" spans="1:15">
      <c r="A117" s="52">
        <f t="shared" si="27"/>
        <v>46358</v>
      </c>
      <c r="B117" s="53" t="str">
        <f t="shared" si="28"/>
        <v>星期三  </v>
      </c>
      <c r="C117" s="54"/>
      <c r="D117" s="55"/>
      <c r="E117" s="55"/>
      <c r="F117" s="63"/>
      <c r="G117" s="57">
        <v>114</v>
      </c>
      <c r="H117" s="58">
        <f t="shared" si="29"/>
        <v>46358</v>
      </c>
      <c r="I117" s="58" t="str">
        <f t="shared" si="30"/>
        <v>星期三</v>
      </c>
      <c r="J117" s="59" t="str">
        <f>_xlfn.XLOOKUP(H117,节假日录入表!A:A,节假日录入表!B:B)</f>
        <v>工作日</v>
      </c>
      <c r="K117" s="59">
        <f t="shared" si="31"/>
        <v>1</v>
      </c>
      <c r="L117" s="59">
        <f t="shared" si="32"/>
        <v>0</v>
      </c>
      <c r="M117" s="59">
        <f t="shared" si="33"/>
        <v>0</v>
      </c>
      <c r="N117" s="59" t="str">
        <f t="shared" si="34"/>
        <v/>
      </c>
      <c r="O117" s="59" t="str">
        <f t="shared" si="35"/>
        <v>§§§§§§§§§§§</v>
      </c>
    </row>
    <row r="118" ht="20.25" spans="1:15">
      <c r="A118" s="52">
        <f t="shared" si="27"/>
        <v>46359</v>
      </c>
      <c r="B118" s="53" t="str">
        <f t="shared" si="28"/>
        <v>星期四  </v>
      </c>
      <c r="C118" s="54"/>
      <c r="D118" s="55"/>
      <c r="E118" s="55"/>
      <c r="F118" s="63"/>
      <c r="G118" s="57">
        <v>115</v>
      </c>
      <c r="H118" s="58">
        <f t="shared" si="29"/>
        <v>46359</v>
      </c>
      <c r="I118" s="58" t="str">
        <f t="shared" si="30"/>
        <v>星期四</v>
      </c>
      <c r="J118" s="59" t="str">
        <f>_xlfn.XLOOKUP(H118,节假日录入表!A:A,节假日录入表!B:B)</f>
        <v>工作日</v>
      </c>
      <c r="K118" s="59">
        <f t="shared" si="31"/>
        <v>1</v>
      </c>
      <c r="L118" s="59">
        <f t="shared" si="32"/>
        <v>0</v>
      </c>
      <c r="M118" s="59">
        <f t="shared" si="33"/>
        <v>0</v>
      </c>
      <c r="N118" s="59" t="str">
        <f t="shared" si="34"/>
        <v/>
      </c>
      <c r="O118" s="59" t="str">
        <f t="shared" si="35"/>
        <v>§§§§§§§§§§§</v>
      </c>
    </row>
    <row r="119" ht="20.25" spans="1:15">
      <c r="A119" s="52">
        <f t="shared" si="27"/>
        <v>46360</v>
      </c>
      <c r="B119" s="53" t="str">
        <f t="shared" si="28"/>
        <v>星期五  </v>
      </c>
      <c r="C119" s="54"/>
      <c r="D119" s="55"/>
      <c r="E119" s="55"/>
      <c r="F119" s="63"/>
      <c r="G119" s="57">
        <v>116</v>
      </c>
      <c r="H119" s="58">
        <f t="shared" si="29"/>
        <v>46360</v>
      </c>
      <c r="I119" s="58" t="str">
        <f t="shared" si="30"/>
        <v>星期五</v>
      </c>
      <c r="J119" s="59" t="str">
        <f>_xlfn.XLOOKUP(H119,节假日录入表!A:A,节假日录入表!B:B)</f>
        <v>工作日</v>
      </c>
      <c r="K119" s="59">
        <f t="shared" si="31"/>
        <v>1</v>
      </c>
      <c r="L119" s="59">
        <f t="shared" si="32"/>
        <v>0</v>
      </c>
      <c r="M119" s="59">
        <f t="shared" si="33"/>
        <v>0</v>
      </c>
      <c r="N119" s="59" t="str">
        <f t="shared" si="34"/>
        <v/>
      </c>
      <c r="O119" s="59" t="str">
        <f t="shared" si="35"/>
        <v>§§§§§§§§§§§</v>
      </c>
    </row>
    <row r="120" ht="20.25" spans="1:15">
      <c r="A120" s="52">
        <f t="shared" si="27"/>
        <v>46361</v>
      </c>
      <c r="B120" s="53" t="str">
        <f t="shared" si="28"/>
        <v>星期六  </v>
      </c>
      <c r="C120" s="54"/>
      <c r="D120" s="55"/>
      <c r="E120" s="55"/>
      <c r="F120" s="63"/>
      <c r="G120" s="57">
        <v>117</v>
      </c>
      <c r="H120" s="58">
        <f t="shared" si="29"/>
        <v>46361</v>
      </c>
      <c r="I120" s="58" t="str">
        <f t="shared" si="30"/>
        <v>星期六</v>
      </c>
      <c r="J120" s="59" t="str">
        <f>_xlfn.XLOOKUP(H120,节假日录入表!A:A,节假日录入表!B:B)</f>
        <v>休假</v>
      </c>
      <c r="K120" s="59">
        <f t="shared" si="31"/>
        <v>0</v>
      </c>
      <c r="L120" s="59">
        <f t="shared" si="32"/>
        <v>0</v>
      </c>
      <c r="M120" s="59">
        <f t="shared" si="33"/>
        <v>0</v>
      </c>
      <c r="N120" s="59" t="str">
        <f t="shared" si="34"/>
        <v/>
      </c>
      <c r="O120" s="59" t="str">
        <f t="shared" si="35"/>
        <v>§§§§§§§§§§§</v>
      </c>
    </row>
    <row r="121" ht="20.25" spans="1:15">
      <c r="A121" s="52">
        <f t="shared" si="27"/>
        <v>46362</v>
      </c>
      <c r="B121" s="53" t="str">
        <f t="shared" si="28"/>
        <v>星期日  </v>
      </c>
      <c r="C121" s="54"/>
      <c r="D121" s="55"/>
      <c r="E121" s="55"/>
      <c r="F121" s="63"/>
      <c r="G121" s="57">
        <v>118</v>
      </c>
      <c r="H121" s="58">
        <f t="shared" si="29"/>
        <v>46362</v>
      </c>
      <c r="I121" s="58" t="str">
        <f t="shared" si="30"/>
        <v>星期日</v>
      </c>
      <c r="J121" s="59" t="str">
        <f>_xlfn.XLOOKUP(H121,节假日录入表!A:A,节假日录入表!B:B)</f>
        <v>休假</v>
      </c>
      <c r="K121" s="59">
        <f t="shared" si="31"/>
        <v>0</v>
      </c>
      <c r="L121" s="59">
        <f t="shared" si="32"/>
        <v>0</v>
      </c>
      <c r="M121" s="59">
        <f t="shared" si="33"/>
        <v>0</v>
      </c>
      <c r="N121" s="59" t="str">
        <f t="shared" si="34"/>
        <v/>
      </c>
      <c r="O121" s="59" t="str">
        <f t="shared" si="35"/>
        <v>§§§§§§§§§§§</v>
      </c>
    </row>
    <row r="122" ht="20.25" spans="1:15">
      <c r="A122" s="52">
        <f t="shared" si="27"/>
        <v>46363</v>
      </c>
      <c r="B122" s="53" t="str">
        <f t="shared" si="28"/>
        <v>星期一  </v>
      </c>
      <c r="C122" s="54"/>
      <c r="D122" s="55"/>
      <c r="E122" s="55"/>
      <c r="F122" s="63"/>
      <c r="G122" s="57">
        <v>119</v>
      </c>
      <c r="H122" s="58">
        <f t="shared" si="29"/>
        <v>46363</v>
      </c>
      <c r="I122" s="58" t="str">
        <f t="shared" si="30"/>
        <v>星期一</v>
      </c>
      <c r="J122" s="59" t="str">
        <f>_xlfn.XLOOKUP(H122,节假日录入表!A:A,节假日录入表!B:B)</f>
        <v>工作日</v>
      </c>
      <c r="K122" s="59">
        <f t="shared" si="31"/>
        <v>1</v>
      </c>
      <c r="L122" s="59">
        <f t="shared" si="32"/>
        <v>0</v>
      </c>
      <c r="M122" s="59">
        <f t="shared" si="33"/>
        <v>0</v>
      </c>
      <c r="N122" s="59" t="str">
        <f t="shared" si="34"/>
        <v/>
      </c>
      <c r="O122" s="59" t="str">
        <f t="shared" si="35"/>
        <v>§§§§§§§§§§§</v>
      </c>
    </row>
    <row r="123" ht="20.25" spans="1:15">
      <c r="A123" s="52">
        <f t="shared" si="27"/>
        <v>46364</v>
      </c>
      <c r="B123" s="53" t="str">
        <f t="shared" si="28"/>
        <v>星期二  </v>
      </c>
      <c r="C123" s="54"/>
      <c r="D123" s="55"/>
      <c r="E123" s="55"/>
      <c r="F123" s="63"/>
      <c r="G123" s="57">
        <v>120</v>
      </c>
      <c r="H123" s="58">
        <f t="shared" si="29"/>
        <v>46364</v>
      </c>
      <c r="I123" s="58" t="str">
        <f t="shared" si="30"/>
        <v>星期二</v>
      </c>
      <c r="J123" s="59" t="str">
        <f>_xlfn.XLOOKUP(H123,节假日录入表!A:A,节假日录入表!B:B)</f>
        <v>工作日</v>
      </c>
      <c r="K123" s="59">
        <f t="shared" si="31"/>
        <v>1</v>
      </c>
      <c r="L123" s="59">
        <f t="shared" si="32"/>
        <v>0</v>
      </c>
      <c r="M123" s="59">
        <f t="shared" si="33"/>
        <v>0</v>
      </c>
      <c r="N123" s="59" t="str">
        <f t="shared" si="34"/>
        <v/>
      </c>
      <c r="O123" s="59" t="str">
        <f t="shared" si="35"/>
        <v>§§§§§§§§§§§</v>
      </c>
    </row>
    <row r="124" ht="20.25" spans="1:15">
      <c r="A124" s="52">
        <f t="shared" si="27"/>
        <v>46365</v>
      </c>
      <c r="B124" s="53" t="str">
        <f t="shared" si="28"/>
        <v>星期三  </v>
      </c>
      <c r="C124" s="54"/>
      <c r="D124" s="55"/>
      <c r="E124" s="55"/>
      <c r="F124" s="63"/>
      <c r="G124" s="57">
        <v>121</v>
      </c>
      <c r="H124" s="58">
        <f t="shared" si="29"/>
        <v>46365</v>
      </c>
      <c r="I124" s="58" t="str">
        <f t="shared" si="30"/>
        <v>星期三</v>
      </c>
      <c r="J124" s="59" t="str">
        <f>_xlfn.XLOOKUP(H124,节假日录入表!A:A,节假日录入表!B:B)</f>
        <v>工作日</v>
      </c>
      <c r="K124" s="59">
        <f t="shared" si="31"/>
        <v>1</v>
      </c>
      <c r="L124" s="59">
        <f t="shared" si="32"/>
        <v>0</v>
      </c>
      <c r="M124" s="59">
        <f t="shared" si="33"/>
        <v>0</v>
      </c>
      <c r="N124" s="59" t="str">
        <f t="shared" si="34"/>
        <v/>
      </c>
      <c r="O124" s="59" t="str">
        <f t="shared" si="35"/>
        <v>§§§§§§§§§§§</v>
      </c>
    </row>
    <row r="125" ht="20.25" spans="1:15">
      <c r="A125" s="52">
        <f t="shared" si="27"/>
        <v>46366</v>
      </c>
      <c r="B125" s="53" t="str">
        <f t="shared" si="28"/>
        <v>星期四  </v>
      </c>
      <c r="C125" s="54"/>
      <c r="D125" s="55"/>
      <c r="E125" s="55"/>
      <c r="F125" s="63"/>
      <c r="G125" s="57">
        <v>122</v>
      </c>
      <c r="H125" s="58">
        <f t="shared" si="29"/>
        <v>46366</v>
      </c>
      <c r="I125" s="58" t="str">
        <f t="shared" si="30"/>
        <v>星期四</v>
      </c>
      <c r="J125" s="59" t="str">
        <f>_xlfn.XLOOKUP(H125,节假日录入表!A:A,节假日录入表!B:B)</f>
        <v>工作日</v>
      </c>
      <c r="K125" s="59">
        <f t="shared" si="31"/>
        <v>1</v>
      </c>
      <c r="L125" s="59">
        <f t="shared" si="32"/>
        <v>0</v>
      </c>
      <c r="M125" s="59">
        <f t="shared" si="33"/>
        <v>0</v>
      </c>
      <c r="N125" s="59" t="str">
        <f t="shared" si="34"/>
        <v/>
      </c>
      <c r="O125" s="59" t="str">
        <f t="shared" si="35"/>
        <v>§§§§§§§§§§§</v>
      </c>
    </row>
    <row r="126" ht="20.25" spans="1:15">
      <c r="A126" s="52">
        <f t="shared" si="27"/>
        <v>46367</v>
      </c>
      <c r="B126" s="53" t="str">
        <f t="shared" si="28"/>
        <v>星期五  </v>
      </c>
      <c r="C126" s="54"/>
      <c r="D126" s="55"/>
      <c r="E126" s="55"/>
      <c r="F126" s="63"/>
      <c r="G126" s="57">
        <v>123</v>
      </c>
      <c r="H126" s="58">
        <f t="shared" si="29"/>
        <v>46367</v>
      </c>
      <c r="I126" s="58" t="str">
        <f t="shared" si="30"/>
        <v>星期五</v>
      </c>
      <c r="J126" s="59" t="str">
        <f>_xlfn.XLOOKUP(H126,节假日录入表!A:A,节假日录入表!B:B)</f>
        <v>工作日</v>
      </c>
      <c r="K126" s="59">
        <f t="shared" si="31"/>
        <v>1</v>
      </c>
      <c r="L126" s="59">
        <f t="shared" si="32"/>
        <v>0</v>
      </c>
      <c r="M126" s="59">
        <f t="shared" si="33"/>
        <v>0</v>
      </c>
      <c r="N126" s="59" t="str">
        <f t="shared" si="34"/>
        <v/>
      </c>
      <c r="O126" s="59" t="str">
        <f t="shared" si="35"/>
        <v>§§§§§§§§§§§</v>
      </c>
    </row>
    <row r="127" ht="20.25" spans="1:15">
      <c r="A127" s="52">
        <f t="shared" si="27"/>
        <v>46368</v>
      </c>
      <c r="B127" s="53" t="str">
        <f t="shared" si="28"/>
        <v>星期六  </v>
      </c>
      <c r="C127" s="54"/>
      <c r="D127" s="55"/>
      <c r="E127" s="55"/>
      <c r="F127" s="63"/>
      <c r="G127" s="57">
        <v>124</v>
      </c>
      <c r="H127" s="58">
        <f t="shared" si="29"/>
        <v>46368</v>
      </c>
      <c r="I127" s="58" t="str">
        <f t="shared" si="30"/>
        <v>星期六</v>
      </c>
      <c r="J127" s="59" t="str">
        <f>_xlfn.XLOOKUP(H127,节假日录入表!A:A,节假日录入表!B:B)</f>
        <v>休假</v>
      </c>
      <c r="K127" s="59">
        <f t="shared" si="31"/>
        <v>0</v>
      </c>
      <c r="L127" s="59">
        <f t="shared" si="32"/>
        <v>0</v>
      </c>
      <c r="M127" s="59">
        <f t="shared" si="33"/>
        <v>0</v>
      </c>
      <c r="N127" s="59" t="str">
        <f t="shared" si="34"/>
        <v/>
      </c>
      <c r="O127" s="59" t="str">
        <f t="shared" si="35"/>
        <v>§§§§§§§§§§§</v>
      </c>
    </row>
    <row r="128" ht="20.25" spans="1:15">
      <c r="A128" s="52">
        <f t="shared" si="27"/>
        <v>46369</v>
      </c>
      <c r="B128" s="53" t="str">
        <f t="shared" si="28"/>
        <v>星期日  </v>
      </c>
      <c r="C128" s="54"/>
      <c r="D128" s="55"/>
      <c r="E128" s="55"/>
      <c r="F128" s="63"/>
      <c r="G128" s="57">
        <v>125</v>
      </c>
      <c r="H128" s="58">
        <f t="shared" si="29"/>
        <v>46369</v>
      </c>
      <c r="I128" s="58" t="str">
        <f t="shared" si="30"/>
        <v>星期日</v>
      </c>
      <c r="J128" s="59" t="str">
        <f>_xlfn.XLOOKUP(H128,节假日录入表!A:A,节假日录入表!B:B)</f>
        <v>休假</v>
      </c>
      <c r="K128" s="59">
        <f t="shared" si="31"/>
        <v>0</v>
      </c>
      <c r="L128" s="59">
        <f t="shared" si="32"/>
        <v>0</v>
      </c>
      <c r="M128" s="59">
        <f t="shared" si="33"/>
        <v>0</v>
      </c>
      <c r="N128" s="59" t="str">
        <f t="shared" si="34"/>
        <v/>
      </c>
      <c r="O128" s="59" t="str">
        <f t="shared" si="35"/>
        <v>§§§§§§§§§§§</v>
      </c>
    </row>
    <row r="129" ht="20.25" spans="1:15">
      <c r="A129" s="52">
        <f t="shared" si="27"/>
        <v>46370</v>
      </c>
      <c r="B129" s="53" t="str">
        <f t="shared" si="28"/>
        <v>星期一  </v>
      </c>
      <c r="C129" s="54"/>
      <c r="D129" s="55"/>
      <c r="E129" s="55"/>
      <c r="F129" s="63"/>
      <c r="G129" s="57">
        <v>126</v>
      </c>
      <c r="H129" s="58">
        <f t="shared" si="29"/>
        <v>46370</v>
      </c>
      <c r="I129" s="58" t="str">
        <f t="shared" si="30"/>
        <v>星期一</v>
      </c>
      <c r="J129" s="59" t="str">
        <f>_xlfn.XLOOKUP(H129,节假日录入表!A:A,节假日录入表!B:B)</f>
        <v>工作日</v>
      </c>
      <c r="K129" s="59">
        <f t="shared" si="31"/>
        <v>1</v>
      </c>
      <c r="L129" s="59">
        <f t="shared" si="32"/>
        <v>0</v>
      </c>
      <c r="M129" s="59">
        <f t="shared" si="33"/>
        <v>0</v>
      </c>
      <c r="N129" s="59" t="str">
        <f t="shared" si="34"/>
        <v/>
      </c>
      <c r="O129" s="59" t="str">
        <f t="shared" si="35"/>
        <v>§§§§§§§§§§§</v>
      </c>
    </row>
    <row r="130" ht="20.25" spans="1:15">
      <c r="A130" s="52">
        <f t="shared" si="27"/>
        <v>46371</v>
      </c>
      <c r="B130" s="53" t="str">
        <f t="shared" si="28"/>
        <v>星期二  </v>
      </c>
      <c r="C130" s="54"/>
      <c r="D130" s="55"/>
      <c r="E130" s="55"/>
      <c r="F130" s="63"/>
      <c r="G130" s="57">
        <v>127</v>
      </c>
      <c r="H130" s="58">
        <f t="shared" si="29"/>
        <v>46371</v>
      </c>
      <c r="I130" s="58" t="str">
        <f t="shared" si="30"/>
        <v>星期二</v>
      </c>
      <c r="J130" s="59" t="str">
        <f>_xlfn.XLOOKUP(H130,节假日录入表!A:A,节假日录入表!B:B)</f>
        <v>工作日</v>
      </c>
      <c r="K130" s="59">
        <f t="shared" si="31"/>
        <v>1</v>
      </c>
      <c r="L130" s="59">
        <f t="shared" si="32"/>
        <v>0</v>
      </c>
      <c r="M130" s="59">
        <f t="shared" si="33"/>
        <v>0</v>
      </c>
      <c r="N130" s="59" t="str">
        <f t="shared" si="34"/>
        <v/>
      </c>
      <c r="O130" s="59" t="str">
        <f t="shared" si="35"/>
        <v>§§§§§§§§§§§</v>
      </c>
    </row>
    <row r="131" ht="20.25" spans="1:15">
      <c r="A131" s="52">
        <f t="shared" si="27"/>
        <v>46372</v>
      </c>
      <c r="B131" s="53" t="str">
        <f t="shared" si="28"/>
        <v>星期三  </v>
      </c>
      <c r="C131" s="54"/>
      <c r="D131" s="55"/>
      <c r="E131" s="55"/>
      <c r="F131" s="63"/>
      <c r="G131" s="57">
        <v>128</v>
      </c>
      <c r="H131" s="58">
        <f t="shared" si="29"/>
        <v>46372</v>
      </c>
      <c r="I131" s="58" t="str">
        <f t="shared" si="30"/>
        <v>星期三</v>
      </c>
      <c r="J131" s="59" t="str">
        <f>_xlfn.XLOOKUP(H131,节假日录入表!A:A,节假日录入表!B:B)</f>
        <v>工作日</v>
      </c>
      <c r="K131" s="59">
        <f t="shared" si="31"/>
        <v>1</v>
      </c>
      <c r="L131" s="59">
        <f t="shared" si="32"/>
        <v>0</v>
      </c>
      <c r="M131" s="59">
        <f t="shared" si="33"/>
        <v>0</v>
      </c>
      <c r="N131" s="59" t="str">
        <f t="shared" si="34"/>
        <v/>
      </c>
      <c r="O131" s="59" t="str">
        <f t="shared" si="35"/>
        <v>§§§§§§§§§§§</v>
      </c>
    </row>
    <row r="132" ht="20.25" spans="1:15">
      <c r="A132" s="52">
        <f t="shared" si="27"/>
        <v>46373</v>
      </c>
      <c r="B132" s="53" t="str">
        <f t="shared" si="28"/>
        <v>星期四  </v>
      </c>
      <c r="C132" s="54"/>
      <c r="D132" s="55"/>
      <c r="E132" s="55"/>
      <c r="F132" s="63"/>
      <c r="G132" s="57">
        <v>129</v>
      </c>
      <c r="H132" s="58">
        <f t="shared" si="29"/>
        <v>46373</v>
      </c>
      <c r="I132" s="58" t="str">
        <f t="shared" si="30"/>
        <v>星期四</v>
      </c>
      <c r="J132" s="59" t="str">
        <f>_xlfn.XLOOKUP(H132,节假日录入表!A:A,节假日录入表!B:B)</f>
        <v>工作日</v>
      </c>
      <c r="K132" s="59">
        <f t="shared" si="31"/>
        <v>1</v>
      </c>
      <c r="L132" s="59">
        <f t="shared" si="32"/>
        <v>0</v>
      </c>
      <c r="M132" s="59">
        <f t="shared" si="33"/>
        <v>0</v>
      </c>
      <c r="N132" s="59" t="str">
        <f t="shared" si="34"/>
        <v/>
      </c>
      <c r="O132" s="59" t="str">
        <f t="shared" si="35"/>
        <v>§§§§§§§§§§§</v>
      </c>
    </row>
    <row r="133" ht="20.25" spans="1:15">
      <c r="A133" s="52">
        <f t="shared" ref="A133:A164" si="36">H133</f>
        <v>46374</v>
      </c>
      <c r="B133" s="53" t="str">
        <f t="shared" ref="B133:B164" si="37">IF(E133&lt;&gt;0,_xlfn.CONCAT(I133," ",E133),_xlfn.CONCAT(I133," ",N133," ",D133))</f>
        <v>星期五  </v>
      </c>
      <c r="C133" s="54"/>
      <c r="D133" s="55"/>
      <c r="E133" s="55"/>
      <c r="F133" s="63"/>
      <c r="G133" s="57">
        <v>130</v>
      </c>
      <c r="H133" s="58">
        <f t="shared" ref="H133:H164" si="38">$F$4+G133-1</f>
        <v>46374</v>
      </c>
      <c r="I133" s="58" t="str">
        <f t="shared" ref="I133:I164" si="39">TEXT(H133,"aaaa")</f>
        <v>星期五</v>
      </c>
      <c r="J133" s="59" t="str">
        <f>_xlfn.XLOOKUP(H133,节假日录入表!A:A,节假日录入表!B:B)</f>
        <v>工作日</v>
      </c>
      <c r="K133" s="59">
        <f t="shared" ref="K133:K164" si="40">IF(RIGHT(J133,1)="假",0,1)</f>
        <v>1</v>
      </c>
      <c r="L133" s="59">
        <f t="shared" ref="L133:L164" si="41">(LEN(C133)-LEN(SUBSTITUTE(C133,"【噪音】","")))/4</f>
        <v>0</v>
      </c>
      <c r="M133" s="59">
        <f t="shared" ref="M133:M164" si="42">IF(AND(K133=0,L133&gt;0),1,0)</f>
        <v>0</v>
      </c>
      <c r="N133" s="59" t="str">
        <f t="shared" ref="N133:N164" si="43">IF(O132="",IF(M133=1,"待施工",C133),IF(AND(K133=0,ISNUMBER(FIND("【噪音】",LEFT(O132,FIND("§",O132)-1)))),"待施工",LEFT(O132,FIND("§",O132)-1)))</f>
        <v/>
      </c>
      <c r="O133" s="59" t="str">
        <f t="shared" ref="O133:O164" si="44">IF(O132="",IF(M133=1,C133&amp;"§",""),IF(AND(K133=0,ISNUMBER(FIND("【噪音】",LEFT(O132,FIND("§",O132)-1)))),O132&amp;C133&amp;"§",MID(O132,FIND("§",O132)+1,LEN(O132))&amp;C133&amp;"§"))</f>
        <v>§§§§§§§§§§§</v>
      </c>
    </row>
    <row r="134" ht="20.25" spans="1:15">
      <c r="A134" s="52">
        <f t="shared" si="36"/>
        <v>46375</v>
      </c>
      <c r="B134" s="53" t="str">
        <f t="shared" si="37"/>
        <v>星期六  </v>
      </c>
      <c r="C134" s="54"/>
      <c r="D134" s="55"/>
      <c r="E134" s="55"/>
      <c r="F134" s="63"/>
      <c r="G134" s="57">
        <v>131</v>
      </c>
      <c r="H134" s="58">
        <f t="shared" si="38"/>
        <v>46375</v>
      </c>
      <c r="I134" s="58" t="str">
        <f t="shared" si="39"/>
        <v>星期六</v>
      </c>
      <c r="J134" s="59" t="str">
        <f>_xlfn.XLOOKUP(H134,节假日录入表!A:A,节假日录入表!B:B)</f>
        <v>休假</v>
      </c>
      <c r="K134" s="59">
        <f t="shared" si="40"/>
        <v>0</v>
      </c>
      <c r="L134" s="59">
        <f t="shared" si="41"/>
        <v>0</v>
      </c>
      <c r="M134" s="59">
        <f t="shared" si="42"/>
        <v>0</v>
      </c>
      <c r="N134" s="59" t="str">
        <f t="shared" si="43"/>
        <v/>
      </c>
      <c r="O134" s="59" t="str">
        <f t="shared" si="44"/>
        <v>§§§§§§§§§§§</v>
      </c>
    </row>
    <row r="135" ht="20.25" spans="1:15">
      <c r="A135" s="52">
        <f t="shared" si="36"/>
        <v>46376</v>
      </c>
      <c r="B135" s="53" t="str">
        <f t="shared" si="37"/>
        <v>星期日  </v>
      </c>
      <c r="C135" s="54"/>
      <c r="D135" s="55"/>
      <c r="E135" s="55"/>
      <c r="F135" s="63"/>
      <c r="G135" s="57">
        <v>132</v>
      </c>
      <c r="H135" s="58">
        <f t="shared" si="38"/>
        <v>46376</v>
      </c>
      <c r="I135" s="58" t="str">
        <f t="shared" si="39"/>
        <v>星期日</v>
      </c>
      <c r="J135" s="59" t="str">
        <f>_xlfn.XLOOKUP(H135,节假日录入表!A:A,节假日录入表!B:B)</f>
        <v>休假</v>
      </c>
      <c r="K135" s="59">
        <f t="shared" si="40"/>
        <v>0</v>
      </c>
      <c r="L135" s="59">
        <f t="shared" si="41"/>
        <v>0</v>
      </c>
      <c r="M135" s="59">
        <f t="shared" si="42"/>
        <v>0</v>
      </c>
      <c r="N135" s="59" t="str">
        <f t="shared" si="43"/>
        <v/>
      </c>
      <c r="O135" s="59" t="str">
        <f t="shared" si="44"/>
        <v>§§§§§§§§§§§</v>
      </c>
    </row>
    <row r="136" ht="20.25" spans="1:15">
      <c r="A136" s="52">
        <f t="shared" si="36"/>
        <v>46377</v>
      </c>
      <c r="B136" s="53" t="str">
        <f t="shared" si="37"/>
        <v>星期一  </v>
      </c>
      <c r="C136" s="54"/>
      <c r="D136" s="55"/>
      <c r="E136" s="55"/>
      <c r="F136" s="63"/>
      <c r="G136" s="57">
        <v>133</v>
      </c>
      <c r="H136" s="58">
        <f t="shared" si="38"/>
        <v>46377</v>
      </c>
      <c r="I136" s="58" t="str">
        <f t="shared" si="39"/>
        <v>星期一</v>
      </c>
      <c r="J136" s="59" t="str">
        <f>_xlfn.XLOOKUP(H136,节假日录入表!A:A,节假日录入表!B:B)</f>
        <v>工作日</v>
      </c>
      <c r="K136" s="59">
        <f t="shared" si="40"/>
        <v>1</v>
      </c>
      <c r="L136" s="59">
        <f t="shared" si="41"/>
        <v>0</v>
      </c>
      <c r="M136" s="59">
        <f t="shared" si="42"/>
        <v>0</v>
      </c>
      <c r="N136" s="59" t="str">
        <f t="shared" si="43"/>
        <v/>
      </c>
      <c r="O136" s="59" t="str">
        <f t="shared" si="44"/>
        <v>§§§§§§§§§§§</v>
      </c>
    </row>
    <row r="137" ht="20.25" spans="1:15">
      <c r="A137" s="52">
        <f t="shared" si="36"/>
        <v>46378</v>
      </c>
      <c r="B137" s="53" t="str">
        <f t="shared" si="37"/>
        <v>星期二  </v>
      </c>
      <c r="C137" s="54"/>
      <c r="D137" s="55"/>
      <c r="E137" s="55"/>
      <c r="F137" s="63"/>
      <c r="G137" s="57">
        <v>134</v>
      </c>
      <c r="H137" s="58">
        <f t="shared" si="38"/>
        <v>46378</v>
      </c>
      <c r="I137" s="58" t="str">
        <f t="shared" si="39"/>
        <v>星期二</v>
      </c>
      <c r="J137" s="59" t="str">
        <f>_xlfn.XLOOKUP(H137,节假日录入表!A:A,节假日录入表!B:B)</f>
        <v>工作日</v>
      </c>
      <c r="K137" s="59">
        <f t="shared" si="40"/>
        <v>1</v>
      </c>
      <c r="L137" s="59">
        <f t="shared" si="41"/>
        <v>0</v>
      </c>
      <c r="M137" s="59">
        <f t="shared" si="42"/>
        <v>0</v>
      </c>
      <c r="N137" s="59" t="str">
        <f t="shared" si="43"/>
        <v/>
      </c>
      <c r="O137" s="59" t="str">
        <f t="shared" si="44"/>
        <v>§§§§§§§§§§§</v>
      </c>
    </row>
    <row r="138" ht="20.25" spans="1:15">
      <c r="A138" s="52">
        <f t="shared" si="36"/>
        <v>46379</v>
      </c>
      <c r="B138" s="53" t="str">
        <f t="shared" si="37"/>
        <v>星期三  </v>
      </c>
      <c r="C138" s="54"/>
      <c r="D138" s="55"/>
      <c r="E138" s="55"/>
      <c r="F138" s="63"/>
      <c r="G138" s="57">
        <v>135</v>
      </c>
      <c r="H138" s="58">
        <f t="shared" si="38"/>
        <v>46379</v>
      </c>
      <c r="I138" s="58" t="str">
        <f t="shared" si="39"/>
        <v>星期三</v>
      </c>
      <c r="J138" s="59" t="str">
        <f>_xlfn.XLOOKUP(H138,节假日录入表!A:A,节假日录入表!B:B)</f>
        <v>工作日</v>
      </c>
      <c r="K138" s="59">
        <f t="shared" si="40"/>
        <v>1</v>
      </c>
      <c r="L138" s="59">
        <f t="shared" si="41"/>
        <v>0</v>
      </c>
      <c r="M138" s="59">
        <f t="shared" si="42"/>
        <v>0</v>
      </c>
      <c r="N138" s="59" t="str">
        <f t="shared" si="43"/>
        <v/>
      </c>
      <c r="O138" s="59" t="str">
        <f t="shared" si="44"/>
        <v>§§§§§§§§§§§</v>
      </c>
    </row>
    <row r="139" ht="20.25" spans="1:15">
      <c r="A139" s="52">
        <f t="shared" si="36"/>
        <v>46380</v>
      </c>
      <c r="B139" s="53" t="str">
        <f t="shared" si="37"/>
        <v>星期四  </v>
      </c>
      <c r="C139" s="54"/>
      <c r="D139" s="55"/>
      <c r="E139" s="55"/>
      <c r="F139" s="63"/>
      <c r="G139" s="57">
        <v>136</v>
      </c>
      <c r="H139" s="58">
        <f t="shared" si="38"/>
        <v>46380</v>
      </c>
      <c r="I139" s="58" t="str">
        <f t="shared" si="39"/>
        <v>星期四</v>
      </c>
      <c r="J139" s="59" t="str">
        <f>_xlfn.XLOOKUP(H139,节假日录入表!A:A,节假日录入表!B:B)</f>
        <v>工作日</v>
      </c>
      <c r="K139" s="59">
        <f t="shared" si="40"/>
        <v>1</v>
      </c>
      <c r="L139" s="59">
        <f t="shared" si="41"/>
        <v>0</v>
      </c>
      <c r="M139" s="59">
        <f t="shared" si="42"/>
        <v>0</v>
      </c>
      <c r="N139" s="59" t="str">
        <f t="shared" si="43"/>
        <v/>
      </c>
      <c r="O139" s="59" t="str">
        <f t="shared" si="44"/>
        <v>§§§§§§§§§§§</v>
      </c>
    </row>
    <row r="140" ht="20.25" spans="1:15">
      <c r="A140" s="52">
        <f t="shared" si="36"/>
        <v>46381</v>
      </c>
      <c r="B140" s="53" t="str">
        <f t="shared" si="37"/>
        <v>星期五  </v>
      </c>
      <c r="C140" s="54"/>
      <c r="D140" s="55"/>
      <c r="E140" s="55"/>
      <c r="F140" s="63"/>
      <c r="G140" s="57">
        <v>137</v>
      </c>
      <c r="H140" s="58">
        <f t="shared" si="38"/>
        <v>46381</v>
      </c>
      <c r="I140" s="58" t="str">
        <f t="shared" si="39"/>
        <v>星期五</v>
      </c>
      <c r="J140" s="59" t="str">
        <f>_xlfn.XLOOKUP(H140,节假日录入表!A:A,节假日录入表!B:B)</f>
        <v>工作日</v>
      </c>
      <c r="K140" s="59">
        <f t="shared" si="40"/>
        <v>1</v>
      </c>
      <c r="L140" s="59">
        <f t="shared" si="41"/>
        <v>0</v>
      </c>
      <c r="M140" s="59">
        <f t="shared" si="42"/>
        <v>0</v>
      </c>
      <c r="N140" s="59" t="str">
        <f t="shared" si="43"/>
        <v/>
      </c>
      <c r="O140" s="59" t="str">
        <f t="shared" si="44"/>
        <v>§§§§§§§§§§§</v>
      </c>
    </row>
    <row r="141" ht="20.25" spans="1:15">
      <c r="A141" s="52">
        <f t="shared" si="36"/>
        <v>46382</v>
      </c>
      <c r="B141" s="53" t="str">
        <f t="shared" si="37"/>
        <v>星期六  </v>
      </c>
      <c r="C141" s="54"/>
      <c r="D141" s="55"/>
      <c r="E141" s="55"/>
      <c r="F141" s="63"/>
      <c r="G141" s="57">
        <v>138</v>
      </c>
      <c r="H141" s="58">
        <f t="shared" si="38"/>
        <v>46382</v>
      </c>
      <c r="I141" s="58" t="str">
        <f t="shared" si="39"/>
        <v>星期六</v>
      </c>
      <c r="J141" s="59" t="str">
        <f>_xlfn.XLOOKUP(H141,节假日录入表!A:A,节假日录入表!B:B)</f>
        <v>休假</v>
      </c>
      <c r="K141" s="59">
        <f t="shared" si="40"/>
        <v>0</v>
      </c>
      <c r="L141" s="59">
        <f t="shared" si="41"/>
        <v>0</v>
      </c>
      <c r="M141" s="59">
        <f t="shared" si="42"/>
        <v>0</v>
      </c>
      <c r="N141" s="59" t="str">
        <f t="shared" si="43"/>
        <v/>
      </c>
      <c r="O141" s="59" t="str">
        <f t="shared" si="44"/>
        <v>§§§§§§§§§§§</v>
      </c>
    </row>
    <row r="142" ht="20.25" spans="1:15">
      <c r="A142" s="52">
        <f t="shared" si="36"/>
        <v>46383</v>
      </c>
      <c r="B142" s="53" t="str">
        <f t="shared" si="37"/>
        <v>星期日  </v>
      </c>
      <c r="C142" s="54"/>
      <c r="D142" s="55"/>
      <c r="E142" s="55"/>
      <c r="F142" s="63"/>
      <c r="G142" s="57">
        <v>139</v>
      </c>
      <c r="H142" s="58">
        <f t="shared" si="38"/>
        <v>46383</v>
      </c>
      <c r="I142" s="58" t="str">
        <f t="shared" si="39"/>
        <v>星期日</v>
      </c>
      <c r="J142" s="59" t="str">
        <f>_xlfn.XLOOKUP(H142,节假日录入表!A:A,节假日录入表!B:B)</f>
        <v>休假</v>
      </c>
      <c r="K142" s="59">
        <f t="shared" si="40"/>
        <v>0</v>
      </c>
      <c r="L142" s="59">
        <f t="shared" si="41"/>
        <v>0</v>
      </c>
      <c r="M142" s="59">
        <f t="shared" si="42"/>
        <v>0</v>
      </c>
      <c r="N142" s="59" t="str">
        <f t="shared" si="43"/>
        <v/>
      </c>
      <c r="O142" s="59" t="str">
        <f t="shared" si="44"/>
        <v>§§§§§§§§§§§</v>
      </c>
    </row>
    <row r="143" ht="20.25" spans="1:15">
      <c r="A143" s="52">
        <f t="shared" si="36"/>
        <v>46384</v>
      </c>
      <c r="B143" s="53" t="str">
        <f t="shared" si="37"/>
        <v>星期一  </v>
      </c>
      <c r="C143" s="54"/>
      <c r="D143" s="55"/>
      <c r="E143" s="55"/>
      <c r="F143" s="63"/>
      <c r="G143" s="57">
        <v>140</v>
      </c>
      <c r="H143" s="58">
        <f t="shared" si="38"/>
        <v>46384</v>
      </c>
      <c r="I143" s="58" t="str">
        <f t="shared" si="39"/>
        <v>星期一</v>
      </c>
      <c r="J143" s="59" t="str">
        <f>_xlfn.XLOOKUP(H143,节假日录入表!A:A,节假日录入表!B:B)</f>
        <v>工作日</v>
      </c>
      <c r="K143" s="59">
        <f t="shared" si="40"/>
        <v>1</v>
      </c>
      <c r="L143" s="59">
        <f t="shared" si="41"/>
        <v>0</v>
      </c>
      <c r="M143" s="59">
        <f t="shared" si="42"/>
        <v>0</v>
      </c>
      <c r="N143" s="59" t="str">
        <f t="shared" si="43"/>
        <v/>
      </c>
      <c r="O143" s="59" t="str">
        <f t="shared" si="44"/>
        <v>§§§§§§§§§§§</v>
      </c>
    </row>
    <row r="144" ht="20.25" spans="1:15">
      <c r="A144" s="52">
        <f t="shared" si="36"/>
        <v>46385</v>
      </c>
      <c r="B144" s="53" t="str">
        <f t="shared" si="37"/>
        <v>星期二  </v>
      </c>
      <c r="C144" s="54"/>
      <c r="D144" s="55"/>
      <c r="E144" s="55"/>
      <c r="F144" s="63"/>
      <c r="G144" s="57">
        <v>141</v>
      </c>
      <c r="H144" s="58">
        <f t="shared" si="38"/>
        <v>46385</v>
      </c>
      <c r="I144" s="58" t="str">
        <f t="shared" si="39"/>
        <v>星期二</v>
      </c>
      <c r="J144" s="59" t="str">
        <f>_xlfn.XLOOKUP(H144,节假日录入表!A:A,节假日录入表!B:B)</f>
        <v>工作日</v>
      </c>
      <c r="K144" s="59">
        <f t="shared" si="40"/>
        <v>1</v>
      </c>
      <c r="L144" s="59">
        <f t="shared" si="41"/>
        <v>0</v>
      </c>
      <c r="M144" s="59">
        <f t="shared" si="42"/>
        <v>0</v>
      </c>
      <c r="N144" s="59" t="str">
        <f t="shared" si="43"/>
        <v/>
      </c>
      <c r="O144" s="59" t="str">
        <f t="shared" si="44"/>
        <v>§§§§§§§§§§§</v>
      </c>
    </row>
    <row r="145" ht="20.25" spans="1:15">
      <c r="A145" s="52">
        <f t="shared" si="36"/>
        <v>46386</v>
      </c>
      <c r="B145" s="53" t="str">
        <f t="shared" si="37"/>
        <v>星期三  </v>
      </c>
      <c r="C145" s="54"/>
      <c r="D145" s="55"/>
      <c r="E145" s="55"/>
      <c r="F145" s="63"/>
      <c r="G145" s="57">
        <v>142</v>
      </c>
      <c r="H145" s="58">
        <f t="shared" si="38"/>
        <v>46386</v>
      </c>
      <c r="I145" s="58" t="str">
        <f t="shared" si="39"/>
        <v>星期三</v>
      </c>
      <c r="J145" s="59" t="str">
        <f>_xlfn.XLOOKUP(H145,节假日录入表!A:A,节假日录入表!B:B)</f>
        <v>工作日</v>
      </c>
      <c r="K145" s="59">
        <f t="shared" si="40"/>
        <v>1</v>
      </c>
      <c r="L145" s="59">
        <f t="shared" si="41"/>
        <v>0</v>
      </c>
      <c r="M145" s="59">
        <f t="shared" si="42"/>
        <v>0</v>
      </c>
      <c r="N145" s="59" t="str">
        <f t="shared" si="43"/>
        <v/>
      </c>
      <c r="O145" s="59" t="str">
        <f t="shared" si="44"/>
        <v>§§§§§§§§§§§</v>
      </c>
    </row>
    <row r="146" ht="20.25" spans="1:15">
      <c r="A146" s="52">
        <f t="shared" si="36"/>
        <v>46387</v>
      </c>
      <c r="B146" s="53" t="str">
        <f t="shared" si="37"/>
        <v>星期四  </v>
      </c>
      <c r="C146" s="54"/>
      <c r="D146" s="55"/>
      <c r="E146" s="55"/>
      <c r="F146" s="63"/>
      <c r="G146" s="57">
        <v>143</v>
      </c>
      <c r="H146" s="58">
        <f t="shared" si="38"/>
        <v>46387</v>
      </c>
      <c r="I146" s="58" t="str">
        <f t="shared" si="39"/>
        <v>星期四</v>
      </c>
      <c r="J146" s="59" t="str">
        <f>_xlfn.XLOOKUP(H146,节假日录入表!A:A,节假日录入表!B:B)</f>
        <v>工作日</v>
      </c>
      <c r="K146" s="59">
        <f t="shared" si="40"/>
        <v>1</v>
      </c>
      <c r="L146" s="59">
        <f t="shared" si="41"/>
        <v>0</v>
      </c>
      <c r="M146" s="59">
        <f t="shared" si="42"/>
        <v>0</v>
      </c>
      <c r="N146" s="59" t="str">
        <f t="shared" si="43"/>
        <v/>
      </c>
      <c r="O146" s="59" t="str">
        <f t="shared" si="44"/>
        <v>§§§§§§§§§§§</v>
      </c>
    </row>
    <row r="147" ht="20.25" spans="1:15">
      <c r="A147" s="52">
        <f t="shared" si="36"/>
        <v>46388</v>
      </c>
      <c r="B147" s="53" t="str">
        <f t="shared" si="37"/>
        <v>星期五  </v>
      </c>
      <c r="C147" s="54"/>
      <c r="D147" s="55"/>
      <c r="E147" s="55"/>
      <c r="F147" s="63"/>
      <c r="G147" s="57">
        <v>144</v>
      </c>
      <c r="H147" s="58">
        <f t="shared" si="38"/>
        <v>46388</v>
      </c>
      <c r="I147" s="58" t="str">
        <f t="shared" si="39"/>
        <v>星期五</v>
      </c>
      <c r="J147" s="59" t="str">
        <f>_xlfn.XLOOKUP(H147,节假日录入表!A:A,节假日录入表!B:B)</f>
        <v>元旦假</v>
      </c>
      <c r="K147" s="59">
        <f t="shared" si="40"/>
        <v>0</v>
      </c>
      <c r="L147" s="59">
        <f t="shared" si="41"/>
        <v>0</v>
      </c>
      <c r="M147" s="59">
        <f t="shared" si="42"/>
        <v>0</v>
      </c>
      <c r="N147" s="59" t="str">
        <f t="shared" si="43"/>
        <v/>
      </c>
      <c r="O147" s="59" t="str">
        <f t="shared" si="44"/>
        <v>§§§§§§§§§§§</v>
      </c>
    </row>
    <row r="148" ht="20.25" spans="1:15">
      <c r="A148" s="52">
        <f t="shared" si="36"/>
        <v>46389</v>
      </c>
      <c r="B148" s="53" t="str">
        <f t="shared" si="37"/>
        <v>星期六  </v>
      </c>
      <c r="C148" s="54"/>
      <c r="D148" s="55"/>
      <c r="E148" s="55"/>
      <c r="F148" s="63"/>
      <c r="G148" s="57">
        <v>145</v>
      </c>
      <c r="H148" s="58">
        <f t="shared" si="38"/>
        <v>46389</v>
      </c>
      <c r="I148" s="58" t="str">
        <f t="shared" si="39"/>
        <v>星期六</v>
      </c>
      <c r="J148" s="59" t="str">
        <f>_xlfn.XLOOKUP(H148,节假日录入表!A:A,节假日录入表!B:B)</f>
        <v>元旦假</v>
      </c>
      <c r="K148" s="59">
        <f t="shared" si="40"/>
        <v>0</v>
      </c>
      <c r="L148" s="59">
        <f t="shared" si="41"/>
        <v>0</v>
      </c>
      <c r="M148" s="59">
        <f t="shared" si="42"/>
        <v>0</v>
      </c>
      <c r="N148" s="59" t="str">
        <f t="shared" si="43"/>
        <v/>
      </c>
      <c r="O148" s="59" t="str">
        <f t="shared" si="44"/>
        <v>§§§§§§§§§§§</v>
      </c>
    </row>
    <row r="149" ht="20.25" spans="1:15">
      <c r="A149" s="52">
        <f t="shared" si="36"/>
        <v>46390</v>
      </c>
      <c r="B149" s="53" t="str">
        <f t="shared" si="37"/>
        <v>星期日  </v>
      </c>
      <c r="C149" s="54"/>
      <c r="D149" s="55"/>
      <c r="E149" s="55"/>
      <c r="F149" s="63"/>
      <c r="G149" s="57">
        <v>146</v>
      </c>
      <c r="H149" s="58">
        <f t="shared" si="38"/>
        <v>46390</v>
      </c>
      <c r="I149" s="58" t="str">
        <f t="shared" si="39"/>
        <v>星期日</v>
      </c>
      <c r="J149" s="59" t="str">
        <f>_xlfn.XLOOKUP(H149,节假日录入表!A:A,节假日录入表!B:B)</f>
        <v>元旦假</v>
      </c>
      <c r="K149" s="59">
        <f t="shared" si="40"/>
        <v>0</v>
      </c>
      <c r="L149" s="59">
        <f t="shared" si="41"/>
        <v>0</v>
      </c>
      <c r="M149" s="59">
        <f t="shared" si="42"/>
        <v>0</v>
      </c>
      <c r="N149" s="59" t="str">
        <f t="shared" si="43"/>
        <v/>
      </c>
      <c r="O149" s="59" t="str">
        <f t="shared" si="44"/>
        <v>§§§§§§§§§§§</v>
      </c>
    </row>
    <row r="150" ht="20.25" spans="1:15">
      <c r="A150" s="52">
        <f t="shared" si="36"/>
        <v>46391</v>
      </c>
      <c r="B150" s="53" t="str">
        <f t="shared" si="37"/>
        <v>星期一  </v>
      </c>
      <c r="C150" s="54"/>
      <c r="D150" s="55"/>
      <c r="E150" s="55"/>
      <c r="F150" s="63"/>
      <c r="G150" s="57">
        <v>147</v>
      </c>
      <c r="H150" s="58">
        <f t="shared" si="38"/>
        <v>46391</v>
      </c>
      <c r="I150" s="58" t="str">
        <f t="shared" si="39"/>
        <v>星期一</v>
      </c>
      <c r="J150" s="59" t="str">
        <f>_xlfn.XLOOKUP(H150,节假日录入表!A:A,节假日录入表!B:B)</f>
        <v>工作日</v>
      </c>
      <c r="K150" s="59">
        <f t="shared" si="40"/>
        <v>1</v>
      </c>
      <c r="L150" s="59">
        <f t="shared" si="41"/>
        <v>0</v>
      </c>
      <c r="M150" s="59">
        <f t="shared" si="42"/>
        <v>0</v>
      </c>
      <c r="N150" s="59" t="str">
        <f t="shared" si="43"/>
        <v/>
      </c>
      <c r="O150" s="59" t="str">
        <f t="shared" si="44"/>
        <v>§§§§§§§§§§§</v>
      </c>
    </row>
    <row r="151" ht="20.25" spans="1:15">
      <c r="A151" s="52">
        <f t="shared" si="36"/>
        <v>46392</v>
      </c>
      <c r="B151" s="53" t="str">
        <f t="shared" si="37"/>
        <v>星期二  </v>
      </c>
      <c r="C151" s="54"/>
      <c r="D151" s="55"/>
      <c r="E151" s="55"/>
      <c r="F151" s="63"/>
      <c r="G151" s="57">
        <v>148</v>
      </c>
      <c r="H151" s="58">
        <f t="shared" si="38"/>
        <v>46392</v>
      </c>
      <c r="I151" s="58" t="str">
        <f t="shared" si="39"/>
        <v>星期二</v>
      </c>
      <c r="J151" s="59" t="str">
        <f>_xlfn.XLOOKUP(H151,节假日录入表!A:A,节假日录入表!B:B)</f>
        <v>工作日</v>
      </c>
      <c r="K151" s="59">
        <f t="shared" si="40"/>
        <v>1</v>
      </c>
      <c r="L151" s="59">
        <f t="shared" si="41"/>
        <v>0</v>
      </c>
      <c r="M151" s="59">
        <f t="shared" si="42"/>
        <v>0</v>
      </c>
      <c r="N151" s="59" t="str">
        <f t="shared" si="43"/>
        <v/>
      </c>
      <c r="O151" s="59" t="str">
        <f t="shared" si="44"/>
        <v>§§§§§§§§§§§</v>
      </c>
    </row>
    <row r="152" ht="20.25" spans="1:15">
      <c r="A152" s="52">
        <f t="shared" si="36"/>
        <v>46393</v>
      </c>
      <c r="B152" s="53" t="str">
        <f t="shared" si="37"/>
        <v>星期三  </v>
      </c>
      <c r="C152" s="54"/>
      <c r="D152" s="55"/>
      <c r="E152" s="55"/>
      <c r="F152" s="63"/>
      <c r="G152" s="57">
        <v>149</v>
      </c>
      <c r="H152" s="58">
        <f t="shared" si="38"/>
        <v>46393</v>
      </c>
      <c r="I152" s="58" t="str">
        <f t="shared" si="39"/>
        <v>星期三</v>
      </c>
      <c r="J152" s="59" t="str">
        <f>_xlfn.XLOOKUP(H152,节假日录入表!A:A,节假日录入表!B:B)</f>
        <v>工作日</v>
      </c>
      <c r="K152" s="59">
        <f t="shared" si="40"/>
        <v>1</v>
      </c>
      <c r="L152" s="59">
        <f t="shared" si="41"/>
        <v>0</v>
      </c>
      <c r="M152" s="59">
        <f t="shared" si="42"/>
        <v>0</v>
      </c>
      <c r="N152" s="59" t="str">
        <f t="shared" si="43"/>
        <v/>
      </c>
      <c r="O152" s="59" t="str">
        <f t="shared" si="44"/>
        <v>§§§§§§§§§§§</v>
      </c>
    </row>
    <row r="153" ht="20.25" spans="1:15">
      <c r="A153" s="52">
        <f t="shared" si="36"/>
        <v>46394</v>
      </c>
      <c r="B153" s="53" t="str">
        <f t="shared" si="37"/>
        <v>星期四  </v>
      </c>
      <c r="C153" s="54"/>
      <c r="D153" s="55"/>
      <c r="E153" s="55"/>
      <c r="F153" s="63"/>
      <c r="G153" s="57">
        <v>150</v>
      </c>
      <c r="H153" s="58">
        <f t="shared" si="38"/>
        <v>46394</v>
      </c>
      <c r="I153" s="58" t="str">
        <f t="shared" si="39"/>
        <v>星期四</v>
      </c>
      <c r="J153" s="59" t="str">
        <f>_xlfn.XLOOKUP(H153,节假日录入表!A:A,节假日录入表!B:B)</f>
        <v>工作日</v>
      </c>
      <c r="K153" s="59">
        <f t="shared" si="40"/>
        <v>1</v>
      </c>
      <c r="L153" s="59">
        <f t="shared" si="41"/>
        <v>0</v>
      </c>
      <c r="M153" s="59">
        <f t="shared" si="42"/>
        <v>0</v>
      </c>
      <c r="N153" s="59" t="str">
        <f t="shared" si="43"/>
        <v/>
      </c>
      <c r="O153" s="59" t="str">
        <f t="shared" si="44"/>
        <v>§§§§§§§§§§§</v>
      </c>
    </row>
    <row r="154" ht="20.25" spans="1:15">
      <c r="A154" s="52">
        <f t="shared" si="36"/>
        <v>46395</v>
      </c>
      <c r="B154" s="53" t="str">
        <f t="shared" si="37"/>
        <v>星期五  </v>
      </c>
      <c r="C154" s="54"/>
      <c r="D154" s="55"/>
      <c r="E154" s="55"/>
      <c r="F154" s="63"/>
      <c r="G154" s="57">
        <v>151</v>
      </c>
      <c r="H154" s="58">
        <f t="shared" si="38"/>
        <v>46395</v>
      </c>
      <c r="I154" s="58" t="str">
        <f t="shared" si="39"/>
        <v>星期五</v>
      </c>
      <c r="J154" s="59" t="str">
        <f>_xlfn.XLOOKUP(H154,节假日录入表!A:A,节假日录入表!B:B)</f>
        <v>工作日</v>
      </c>
      <c r="K154" s="59">
        <f t="shared" si="40"/>
        <v>1</v>
      </c>
      <c r="L154" s="59">
        <f t="shared" si="41"/>
        <v>0</v>
      </c>
      <c r="M154" s="59">
        <f t="shared" si="42"/>
        <v>0</v>
      </c>
      <c r="N154" s="59" t="str">
        <f t="shared" si="43"/>
        <v/>
      </c>
      <c r="O154" s="59" t="str">
        <f t="shared" si="44"/>
        <v>§§§§§§§§§§§</v>
      </c>
    </row>
    <row r="155" ht="20.25" spans="1:15">
      <c r="A155" s="52">
        <f t="shared" si="36"/>
        <v>46396</v>
      </c>
      <c r="B155" s="53" t="str">
        <f t="shared" si="37"/>
        <v>星期六  </v>
      </c>
      <c r="C155" s="54"/>
      <c r="D155" s="55"/>
      <c r="E155" s="55"/>
      <c r="F155" s="63"/>
      <c r="G155" s="57">
        <v>152</v>
      </c>
      <c r="H155" s="58">
        <f t="shared" si="38"/>
        <v>46396</v>
      </c>
      <c r="I155" s="58" t="str">
        <f t="shared" si="39"/>
        <v>星期六</v>
      </c>
      <c r="J155" s="59" t="str">
        <f>_xlfn.XLOOKUP(H155,节假日录入表!A:A,节假日录入表!B:B)</f>
        <v>休假</v>
      </c>
      <c r="K155" s="59">
        <f t="shared" si="40"/>
        <v>0</v>
      </c>
      <c r="L155" s="59">
        <f t="shared" si="41"/>
        <v>0</v>
      </c>
      <c r="M155" s="59">
        <f t="shared" si="42"/>
        <v>0</v>
      </c>
      <c r="N155" s="59" t="str">
        <f t="shared" si="43"/>
        <v/>
      </c>
      <c r="O155" s="59" t="str">
        <f t="shared" si="44"/>
        <v>§§§§§§§§§§§</v>
      </c>
    </row>
    <row r="156" ht="20.25" spans="1:15">
      <c r="A156" s="52">
        <f t="shared" si="36"/>
        <v>46397</v>
      </c>
      <c r="B156" s="53" t="str">
        <f t="shared" si="37"/>
        <v>星期日  </v>
      </c>
      <c r="C156" s="54"/>
      <c r="D156" s="55"/>
      <c r="E156" s="55"/>
      <c r="F156" s="63"/>
      <c r="G156" s="57">
        <v>153</v>
      </c>
      <c r="H156" s="58">
        <f t="shared" si="38"/>
        <v>46397</v>
      </c>
      <c r="I156" s="58" t="str">
        <f t="shared" si="39"/>
        <v>星期日</v>
      </c>
      <c r="J156" s="59" t="str">
        <f>_xlfn.XLOOKUP(H156,节假日录入表!A:A,节假日录入表!B:B)</f>
        <v>休假</v>
      </c>
      <c r="K156" s="59">
        <f t="shared" si="40"/>
        <v>0</v>
      </c>
      <c r="L156" s="59">
        <f t="shared" si="41"/>
        <v>0</v>
      </c>
      <c r="M156" s="59">
        <f t="shared" si="42"/>
        <v>0</v>
      </c>
      <c r="N156" s="59" t="str">
        <f t="shared" si="43"/>
        <v/>
      </c>
      <c r="O156" s="59" t="str">
        <f t="shared" si="44"/>
        <v>§§§§§§§§§§§</v>
      </c>
    </row>
    <row r="157" ht="20.25" spans="1:15">
      <c r="A157" s="52">
        <f t="shared" si="36"/>
        <v>46398</v>
      </c>
      <c r="B157" s="53" t="str">
        <f t="shared" si="37"/>
        <v>星期一  </v>
      </c>
      <c r="C157" s="54"/>
      <c r="D157" s="55"/>
      <c r="E157" s="55"/>
      <c r="F157" s="63"/>
      <c r="G157" s="57">
        <v>154</v>
      </c>
      <c r="H157" s="58">
        <f t="shared" si="38"/>
        <v>46398</v>
      </c>
      <c r="I157" s="58" t="str">
        <f t="shared" si="39"/>
        <v>星期一</v>
      </c>
      <c r="J157" s="59" t="str">
        <f>_xlfn.XLOOKUP(H157,节假日录入表!A:A,节假日录入表!B:B)</f>
        <v>工作日</v>
      </c>
      <c r="K157" s="59">
        <f t="shared" si="40"/>
        <v>1</v>
      </c>
      <c r="L157" s="59">
        <f t="shared" si="41"/>
        <v>0</v>
      </c>
      <c r="M157" s="59">
        <f t="shared" si="42"/>
        <v>0</v>
      </c>
      <c r="N157" s="59" t="str">
        <f t="shared" si="43"/>
        <v/>
      </c>
      <c r="O157" s="59" t="str">
        <f t="shared" si="44"/>
        <v>§§§§§§§§§§§</v>
      </c>
    </row>
    <row r="158" ht="20.25" spans="1:15">
      <c r="A158" s="52">
        <f t="shared" si="36"/>
        <v>46399</v>
      </c>
      <c r="B158" s="53" t="str">
        <f t="shared" si="37"/>
        <v>星期二  </v>
      </c>
      <c r="C158" s="54"/>
      <c r="D158" s="55"/>
      <c r="E158" s="55"/>
      <c r="F158" s="63"/>
      <c r="G158" s="57">
        <v>155</v>
      </c>
      <c r="H158" s="58">
        <f t="shared" si="38"/>
        <v>46399</v>
      </c>
      <c r="I158" s="58" t="str">
        <f t="shared" si="39"/>
        <v>星期二</v>
      </c>
      <c r="J158" s="59" t="str">
        <f>_xlfn.XLOOKUP(H158,节假日录入表!A:A,节假日录入表!B:B)</f>
        <v>工作日</v>
      </c>
      <c r="K158" s="59">
        <f t="shared" si="40"/>
        <v>1</v>
      </c>
      <c r="L158" s="59">
        <f t="shared" si="41"/>
        <v>0</v>
      </c>
      <c r="M158" s="59">
        <f t="shared" si="42"/>
        <v>0</v>
      </c>
      <c r="N158" s="59" t="str">
        <f t="shared" si="43"/>
        <v/>
      </c>
      <c r="O158" s="59" t="str">
        <f t="shared" si="44"/>
        <v>§§§§§§§§§§§</v>
      </c>
    </row>
    <row r="159" ht="20.25" spans="1:15">
      <c r="A159" s="52">
        <f t="shared" si="36"/>
        <v>46400</v>
      </c>
      <c r="B159" s="53" t="str">
        <f t="shared" si="37"/>
        <v>星期三  </v>
      </c>
      <c r="C159" s="54"/>
      <c r="D159" s="55"/>
      <c r="E159" s="55"/>
      <c r="F159" s="63"/>
      <c r="G159" s="57">
        <v>156</v>
      </c>
      <c r="H159" s="58">
        <f t="shared" si="38"/>
        <v>46400</v>
      </c>
      <c r="I159" s="58" t="str">
        <f t="shared" si="39"/>
        <v>星期三</v>
      </c>
      <c r="J159" s="59" t="str">
        <f>_xlfn.XLOOKUP(H159,节假日录入表!A:A,节假日录入表!B:B)</f>
        <v>工作日</v>
      </c>
      <c r="K159" s="59">
        <f t="shared" si="40"/>
        <v>1</v>
      </c>
      <c r="L159" s="59">
        <f t="shared" si="41"/>
        <v>0</v>
      </c>
      <c r="M159" s="59">
        <f t="shared" si="42"/>
        <v>0</v>
      </c>
      <c r="N159" s="59" t="str">
        <f t="shared" si="43"/>
        <v/>
      </c>
      <c r="O159" s="59" t="str">
        <f t="shared" si="44"/>
        <v>§§§§§§§§§§§</v>
      </c>
    </row>
    <row r="160" ht="20.25" spans="1:15">
      <c r="A160" s="52">
        <f t="shared" si="36"/>
        <v>46401</v>
      </c>
      <c r="B160" s="53" t="str">
        <f t="shared" si="37"/>
        <v>星期四  </v>
      </c>
      <c r="C160" s="54"/>
      <c r="D160" s="55"/>
      <c r="E160" s="55"/>
      <c r="F160" s="63"/>
      <c r="G160" s="57">
        <v>157</v>
      </c>
      <c r="H160" s="58">
        <f t="shared" si="38"/>
        <v>46401</v>
      </c>
      <c r="I160" s="58" t="str">
        <f t="shared" si="39"/>
        <v>星期四</v>
      </c>
      <c r="J160" s="59" t="str">
        <f>_xlfn.XLOOKUP(H160,节假日录入表!A:A,节假日录入表!B:B)</f>
        <v>工作日</v>
      </c>
      <c r="K160" s="59">
        <f t="shared" si="40"/>
        <v>1</v>
      </c>
      <c r="L160" s="59">
        <f t="shared" si="41"/>
        <v>0</v>
      </c>
      <c r="M160" s="59">
        <f t="shared" si="42"/>
        <v>0</v>
      </c>
      <c r="N160" s="59" t="str">
        <f t="shared" si="43"/>
        <v/>
      </c>
      <c r="O160" s="59" t="str">
        <f t="shared" si="44"/>
        <v>§§§§§§§§§§§</v>
      </c>
    </row>
    <row r="161" ht="20.25" spans="1:15">
      <c r="A161" s="52">
        <f t="shared" si="36"/>
        <v>46402</v>
      </c>
      <c r="B161" s="53" t="str">
        <f t="shared" si="37"/>
        <v>星期五  </v>
      </c>
      <c r="C161" s="54"/>
      <c r="D161" s="55"/>
      <c r="E161" s="55"/>
      <c r="F161" s="63"/>
      <c r="G161" s="57">
        <v>158</v>
      </c>
      <c r="H161" s="58">
        <f t="shared" si="38"/>
        <v>46402</v>
      </c>
      <c r="I161" s="58" t="str">
        <f t="shared" si="39"/>
        <v>星期五</v>
      </c>
      <c r="J161" s="59" t="str">
        <f>_xlfn.XLOOKUP(H161,节假日录入表!A:A,节假日录入表!B:B)</f>
        <v>工作日</v>
      </c>
      <c r="K161" s="59">
        <f t="shared" si="40"/>
        <v>1</v>
      </c>
      <c r="L161" s="59">
        <f t="shared" si="41"/>
        <v>0</v>
      </c>
      <c r="M161" s="59">
        <f t="shared" si="42"/>
        <v>0</v>
      </c>
      <c r="N161" s="59" t="str">
        <f t="shared" si="43"/>
        <v/>
      </c>
      <c r="O161" s="59" t="str">
        <f t="shared" si="44"/>
        <v>§§§§§§§§§§§</v>
      </c>
    </row>
    <row r="162" ht="20.25" spans="1:15">
      <c r="A162" s="52">
        <f t="shared" si="36"/>
        <v>46403</v>
      </c>
      <c r="B162" s="53" t="str">
        <f t="shared" si="37"/>
        <v>星期六  </v>
      </c>
      <c r="C162" s="54"/>
      <c r="D162" s="55"/>
      <c r="E162" s="55"/>
      <c r="F162" s="63"/>
      <c r="G162" s="57">
        <v>159</v>
      </c>
      <c r="H162" s="58">
        <f t="shared" si="38"/>
        <v>46403</v>
      </c>
      <c r="I162" s="58" t="str">
        <f t="shared" si="39"/>
        <v>星期六</v>
      </c>
      <c r="J162" s="59" t="str">
        <f>_xlfn.XLOOKUP(H162,节假日录入表!A:A,节假日录入表!B:B)</f>
        <v>休假</v>
      </c>
      <c r="K162" s="59">
        <f t="shared" si="40"/>
        <v>0</v>
      </c>
      <c r="L162" s="59">
        <f t="shared" si="41"/>
        <v>0</v>
      </c>
      <c r="M162" s="59">
        <f t="shared" si="42"/>
        <v>0</v>
      </c>
      <c r="N162" s="59" t="str">
        <f t="shared" si="43"/>
        <v/>
      </c>
      <c r="O162" s="59" t="str">
        <f t="shared" si="44"/>
        <v>§§§§§§§§§§§</v>
      </c>
    </row>
    <row r="163" ht="20.25" spans="1:15">
      <c r="A163" s="52">
        <f t="shared" si="36"/>
        <v>46404</v>
      </c>
      <c r="B163" s="53" t="str">
        <f t="shared" si="37"/>
        <v>星期日  </v>
      </c>
      <c r="C163" s="54"/>
      <c r="D163" s="55"/>
      <c r="E163" s="55"/>
      <c r="F163" s="63"/>
      <c r="G163" s="57">
        <v>160</v>
      </c>
      <c r="H163" s="58">
        <f t="shared" si="38"/>
        <v>46404</v>
      </c>
      <c r="I163" s="58" t="str">
        <f t="shared" si="39"/>
        <v>星期日</v>
      </c>
      <c r="J163" s="59" t="str">
        <f>_xlfn.XLOOKUP(H163,节假日录入表!A:A,节假日录入表!B:B)</f>
        <v>休假</v>
      </c>
      <c r="K163" s="59">
        <f t="shared" si="40"/>
        <v>0</v>
      </c>
      <c r="L163" s="59">
        <f t="shared" si="41"/>
        <v>0</v>
      </c>
      <c r="M163" s="59">
        <f t="shared" si="42"/>
        <v>0</v>
      </c>
      <c r="N163" s="59" t="str">
        <f t="shared" si="43"/>
        <v/>
      </c>
      <c r="O163" s="59" t="str">
        <f t="shared" si="44"/>
        <v>§§§§§§§§§§§</v>
      </c>
    </row>
    <row r="164" ht="20.25" spans="1:15">
      <c r="A164" s="52">
        <f t="shared" si="36"/>
        <v>46405</v>
      </c>
      <c r="B164" s="53" t="str">
        <f t="shared" si="37"/>
        <v>星期一  </v>
      </c>
      <c r="C164" s="54"/>
      <c r="D164" s="55"/>
      <c r="E164" s="55"/>
      <c r="F164" s="63"/>
      <c r="G164" s="57">
        <v>161</v>
      </c>
      <c r="H164" s="58">
        <f t="shared" si="38"/>
        <v>46405</v>
      </c>
      <c r="I164" s="58" t="str">
        <f t="shared" si="39"/>
        <v>星期一</v>
      </c>
      <c r="J164" s="59" t="str">
        <f>_xlfn.XLOOKUP(H164,节假日录入表!A:A,节假日录入表!B:B)</f>
        <v>工作日</v>
      </c>
      <c r="K164" s="59">
        <f t="shared" si="40"/>
        <v>1</v>
      </c>
      <c r="L164" s="59">
        <f t="shared" si="41"/>
        <v>0</v>
      </c>
      <c r="M164" s="59">
        <f t="shared" si="42"/>
        <v>0</v>
      </c>
      <c r="N164" s="59" t="str">
        <f t="shared" si="43"/>
        <v/>
      </c>
      <c r="O164" s="59" t="str">
        <f t="shared" si="44"/>
        <v>§§§§§§§§§§§</v>
      </c>
    </row>
    <row r="165" ht="20.25" spans="1:15">
      <c r="A165" s="52">
        <f t="shared" ref="A165:A196" si="45">H165</f>
        <v>46406</v>
      </c>
      <c r="B165" s="53" t="str">
        <f t="shared" ref="B165:B196" si="46">IF(E165&lt;&gt;0,_xlfn.CONCAT(I165," ",E165),_xlfn.CONCAT(I165," ",N165," ",D165))</f>
        <v>星期二  </v>
      </c>
      <c r="C165" s="54"/>
      <c r="D165" s="55"/>
      <c r="E165" s="55"/>
      <c r="F165" s="63"/>
      <c r="G165" s="57">
        <v>162</v>
      </c>
      <c r="H165" s="58">
        <f t="shared" ref="H165:H196" si="47">$F$4+G165-1</f>
        <v>46406</v>
      </c>
      <c r="I165" s="58" t="str">
        <f t="shared" ref="I165:I196" si="48">TEXT(H165,"aaaa")</f>
        <v>星期二</v>
      </c>
      <c r="J165" s="59" t="str">
        <f>_xlfn.XLOOKUP(H165,节假日录入表!A:A,节假日录入表!B:B)</f>
        <v>工作日</v>
      </c>
      <c r="K165" s="59">
        <f t="shared" ref="K165:K196" si="49">IF(RIGHT(J165,1)="假",0,1)</f>
        <v>1</v>
      </c>
      <c r="L165" s="59">
        <f t="shared" ref="L165:L196" si="50">(LEN(C165)-LEN(SUBSTITUTE(C165,"【噪音】","")))/4</f>
        <v>0</v>
      </c>
      <c r="M165" s="59">
        <f t="shared" ref="M165:M196" si="51">IF(AND(K165=0,L165&gt;0),1,0)</f>
        <v>0</v>
      </c>
      <c r="N165" s="59" t="str">
        <f t="shared" ref="N165:N196" si="52">IF(O164="",IF(M165=1,"待施工",C165),IF(AND(K165=0,ISNUMBER(FIND("【噪音】",LEFT(O164,FIND("§",O164)-1)))),"待施工",LEFT(O164,FIND("§",O164)-1)))</f>
        <v/>
      </c>
      <c r="O165" s="59" t="str">
        <f t="shared" ref="O165:O196" si="53">IF(O164="",IF(M165=1,C165&amp;"§",""),IF(AND(K165=0,ISNUMBER(FIND("【噪音】",LEFT(O164,FIND("§",O164)-1)))),O164&amp;C165&amp;"§",MID(O164,FIND("§",O164)+1,LEN(O164))&amp;C165&amp;"§"))</f>
        <v>§§§§§§§§§§§</v>
      </c>
    </row>
    <row r="166" ht="20.25" spans="1:15">
      <c r="A166" s="52">
        <f t="shared" si="45"/>
        <v>46407</v>
      </c>
      <c r="B166" s="53" t="str">
        <f t="shared" si="46"/>
        <v>星期三  </v>
      </c>
      <c r="C166" s="54"/>
      <c r="D166" s="55"/>
      <c r="E166" s="55"/>
      <c r="F166" s="63"/>
      <c r="G166" s="57">
        <v>163</v>
      </c>
      <c r="H166" s="58">
        <f t="shared" si="47"/>
        <v>46407</v>
      </c>
      <c r="I166" s="58" t="str">
        <f t="shared" si="48"/>
        <v>星期三</v>
      </c>
      <c r="J166" s="59" t="str">
        <f>_xlfn.XLOOKUP(H166,节假日录入表!A:A,节假日录入表!B:B)</f>
        <v>工作日</v>
      </c>
      <c r="K166" s="59">
        <f t="shared" si="49"/>
        <v>1</v>
      </c>
      <c r="L166" s="59">
        <f t="shared" si="50"/>
        <v>0</v>
      </c>
      <c r="M166" s="59">
        <f t="shared" si="51"/>
        <v>0</v>
      </c>
      <c r="N166" s="59" t="str">
        <f t="shared" si="52"/>
        <v/>
      </c>
      <c r="O166" s="59" t="str">
        <f t="shared" si="53"/>
        <v>§§§§§§§§§§§</v>
      </c>
    </row>
    <row r="167" ht="20.25" spans="1:15">
      <c r="A167" s="52">
        <f t="shared" si="45"/>
        <v>46408</v>
      </c>
      <c r="B167" s="53" t="str">
        <f t="shared" si="46"/>
        <v>星期四  </v>
      </c>
      <c r="C167" s="54"/>
      <c r="D167" s="55"/>
      <c r="E167" s="55"/>
      <c r="F167" s="63"/>
      <c r="G167" s="57">
        <v>164</v>
      </c>
      <c r="H167" s="58">
        <f t="shared" si="47"/>
        <v>46408</v>
      </c>
      <c r="I167" s="58" t="str">
        <f t="shared" si="48"/>
        <v>星期四</v>
      </c>
      <c r="J167" s="59" t="str">
        <f>_xlfn.XLOOKUP(H167,节假日录入表!A:A,节假日录入表!B:B)</f>
        <v>工作日</v>
      </c>
      <c r="K167" s="59">
        <f t="shared" si="49"/>
        <v>1</v>
      </c>
      <c r="L167" s="59">
        <f t="shared" si="50"/>
        <v>0</v>
      </c>
      <c r="M167" s="59">
        <f t="shared" si="51"/>
        <v>0</v>
      </c>
      <c r="N167" s="59" t="str">
        <f t="shared" si="52"/>
        <v/>
      </c>
      <c r="O167" s="59" t="str">
        <f t="shared" si="53"/>
        <v>§§§§§§§§§§§</v>
      </c>
    </row>
    <row r="168" ht="20.25" spans="1:15">
      <c r="A168" s="52">
        <f t="shared" si="45"/>
        <v>46409</v>
      </c>
      <c r="B168" s="53" t="str">
        <f t="shared" si="46"/>
        <v>星期五  </v>
      </c>
      <c r="C168" s="54"/>
      <c r="D168" s="55"/>
      <c r="E168" s="55"/>
      <c r="F168" s="63"/>
      <c r="G168" s="57">
        <v>165</v>
      </c>
      <c r="H168" s="58">
        <f t="shared" si="47"/>
        <v>46409</v>
      </c>
      <c r="I168" s="58" t="str">
        <f t="shared" si="48"/>
        <v>星期五</v>
      </c>
      <c r="J168" s="59" t="str">
        <f>_xlfn.XLOOKUP(H168,节假日录入表!A:A,节假日录入表!B:B)</f>
        <v>工作日</v>
      </c>
      <c r="K168" s="59">
        <f t="shared" si="49"/>
        <v>1</v>
      </c>
      <c r="L168" s="59">
        <f t="shared" si="50"/>
        <v>0</v>
      </c>
      <c r="M168" s="59">
        <f t="shared" si="51"/>
        <v>0</v>
      </c>
      <c r="N168" s="59" t="str">
        <f t="shared" si="52"/>
        <v/>
      </c>
      <c r="O168" s="59" t="str">
        <f t="shared" si="53"/>
        <v>§§§§§§§§§§§</v>
      </c>
    </row>
    <row r="169" ht="20.25" spans="1:15">
      <c r="A169" s="52">
        <f t="shared" si="45"/>
        <v>46410</v>
      </c>
      <c r="B169" s="53" t="str">
        <f t="shared" si="46"/>
        <v>星期六  </v>
      </c>
      <c r="C169" s="54"/>
      <c r="D169" s="55"/>
      <c r="E169" s="55"/>
      <c r="F169" s="63"/>
      <c r="G169" s="57">
        <v>166</v>
      </c>
      <c r="H169" s="58">
        <f t="shared" si="47"/>
        <v>46410</v>
      </c>
      <c r="I169" s="58" t="str">
        <f t="shared" si="48"/>
        <v>星期六</v>
      </c>
      <c r="J169" s="59" t="str">
        <f>_xlfn.XLOOKUP(H169,节假日录入表!A:A,节假日录入表!B:B)</f>
        <v>休假</v>
      </c>
      <c r="K169" s="59">
        <f t="shared" si="49"/>
        <v>0</v>
      </c>
      <c r="L169" s="59">
        <f t="shared" si="50"/>
        <v>0</v>
      </c>
      <c r="M169" s="59">
        <f t="shared" si="51"/>
        <v>0</v>
      </c>
      <c r="N169" s="59" t="str">
        <f t="shared" si="52"/>
        <v/>
      </c>
      <c r="O169" s="59" t="str">
        <f t="shared" si="53"/>
        <v>§§§§§§§§§§§</v>
      </c>
    </row>
    <row r="170" ht="20.25" spans="1:15">
      <c r="A170" s="52">
        <f t="shared" si="45"/>
        <v>46411</v>
      </c>
      <c r="B170" s="53" t="str">
        <f t="shared" si="46"/>
        <v>星期日  </v>
      </c>
      <c r="C170" s="54"/>
      <c r="D170" s="55"/>
      <c r="E170" s="55"/>
      <c r="F170" s="63"/>
      <c r="G170" s="57">
        <v>167</v>
      </c>
      <c r="H170" s="58">
        <f t="shared" si="47"/>
        <v>46411</v>
      </c>
      <c r="I170" s="58" t="str">
        <f t="shared" si="48"/>
        <v>星期日</v>
      </c>
      <c r="J170" s="59" t="str">
        <f>_xlfn.XLOOKUP(H170,节假日录入表!A:A,节假日录入表!B:B)</f>
        <v>休假</v>
      </c>
      <c r="K170" s="59">
        <f t="shared" si="49"/>
        <v>0</v>
      </c>
      <c r="L170" s="59">
        <f t="shared" si="50"/>
        <v>0</v>
      </c>
      <c r="M170" s="59">
        <f t="shared" si="51"/>
        <v>0</v>
      </c>
      <c r="N170" s="59" t="str">
        <f t="shared" si="52"/>
        <v/>
      </c>
      <c r="O170" s="59" t="str">
        <f t="shared" si="53"/>
        <v>§§§§§§§§§§§</v>
      </c>
    </row>
    <row r="171" ht="20.25" spans="1:15">
      <c r="A171" s="52">
        <f t="shared" si="45"/>
        <v>46412</v>
      </c>
      <c r="B171" s="53" t="str">
        <f t="shared" si="46"/>
        <v>星期一  </v>
      </c>
      <c r="C171" s="54"/>
      <c r="D171" s="55"/>
      <c r="E171" s="55"/>
      <c r="F171" s="63"/>
      <c r="G171" s="57">
        <v>168</v>
      </c>
      <c r="H171" s="58">
        <f t="shared" si="47"/>
        <v>46412</v>
      </c>
      <c r="I171" s="58" t="str">
        <f t="shared" si="48"/>
        <v>星期一</v>
      </c>
      <c r="J171" s="59" t="str">
        <f>_xlfn.XLOOKUP(H171,节假日录入表!A:A,节假日录入表!B:B)</f>
        <v>工作日</v>
      </c>
      <c r="K171" s="59">
        <f t="shared" si="49"/>
        <v>1</v>
      </c>
      <c r="L171" s="59">
        <f t="shared" si="50"/>
        <v>0</v>
      </c>
      <c r="M171" s="59">
        <f t="shared" si="51"/>
        <v>0</v>
      </c>
      <c r="N171" s="59" t="str">
        <f t="shared" si="52"/>
        <v/>
      </c>
      <c r="O171" s="59" t="str">
        <f t="shared" si="53"/>
        <v>§§§§§§§§§§§</v>
      </c>
    </row>
    <row r="172" ht="20.25" spans="1:15">
      <c r="A172" s="52">
        <f t="shared" si="45"/>
        <v>46413</v>
      </c>
      <c r="B172" s="53" t="str">
        <f t="shared" si="46"/>
        <v>星期二  </v>
      </c>
      <c r="C172" s="54"/>
      <c r="D172" s="55"/>
      <c r="E172" s="55"/>
      <c r="F172" s="63"/>
      <c r="G172" s="57">
        <v>169</v>
      </c>
      <c r="H172" s="58">
        <f t="shared" si="47"/>
        <v>46413</v>
      </c>
      <c r="I172" s="58" t="str">
        <f t="shared" si="48"/>
        <v>星期二</v>
      </c>
      <c r="J172" s="59" t="str">
        <f>_xlfn.XLOOKUP(H172,节假日录入表!A:A,节假日录入表!B:B)</f>
        <v>工作日</v>
      </c>
      <c r="K172" s="59">
        <f t="shared" si="49"/>
        <v>1</v>
      </c>
      <c r="L172" s="59">
        <f t="shared" si="50"/>
        <v>0</v>
      </c>
      <c r="M172" s="59">
        <f t="shared" si="51"/>
        <v>0</v>
      </c>
      <c r="N172" s="59" t="str">
        <f t="shared" si="52"/>
        <v/>
      </c>
      <c r="O172" s="59" t="str">
        <f t="shared" si="53"/>
        <v>§§§§§§§§§§§</v>
      </c>
    </row>
    <row r="173" ht="20.25" spans="1:15">
      <c r="A173" s="52">
        <f t="shared" si="45"/>
        <v>46414</v>
      </c>
      <c r="B173" s="53" t="str">
        <f t="shared" si="46"/>
        <v>星期三  </v>
      </c>
      <c r="C173" s="54"/>
      <c r="D173" s="55"/>
      <c r="E173" s="55"/>
      <c r="F173" s="63"/>
      <c r="G173" s="57">
        <v>170</v>
      </c>
      <c r="H173" s="58">
        <f t="shared" si="47"/>
        <v>46414</v>
      </c>
      <c r="I173" s="58" t="str">
        <f t="shared" si="48"/>
        <v>星期三</v>
      </c>
      <c r="J173" s="59" t="str">
        <f>_xlfn.XLOOKUP(H173,节假日录入表!A:A,节假日录入表!B:B)</f>
        <v>工作日</v>
      </c>
      <c r="K173" s="59">
        <f t="shared" si="49"/>
        <v>1</v>
      </c>
      <c r="L173" s="59">
        <f t="shared" si="50"/>
        <v>0</v>
      </c>
      <c r="M173" s="59">
        <f t="shared" si="51"/>
        <v>0</v>
      </c>
      <c r="N173" s="59" t="str">
        <f t="shared" si="52"/>
        <v/>
      </c>
      <c r="O173" s="59" t="str">
        <f t="shared" si="53"/>
        <v>§§§§§§§§§§§</v>
      </c>
    </row>
    <row r="174" ht="20.25" spans="1:15">
      <c r="A174" s="52">
        <f t="shared" si="45"/>
        <v>46415</v>
      </c>
      <c r="B174" s="53" t="str">
        <f t="shared" si="46"/>
        <v>星期四  </v>
      </c>
      <c r="C174" s="54"/>
      <c r="D174" s="55"/>
      <c r="E174" s="55"/>
      <c r="F174" s="63"/>
      <c r="G174" s="57">
        <v>171</v>
      </c>
      <c r="H174" s="58">
        <f t="shared" si="47"/>
        <v>46415</v>
      </c>
      <c r="I174" s="58" t="str">
        <f t="shared" si="48"/>
        <v>星期四</v>
      </c>
      <c r="J174" s="59" t="str">
        <f>_xlfn.XLOOKUP(H174,节假日录入表!A:A,节假日录入表!B:B)</f>
        <v>工作日</v>
      </c>
      <c r="K174" s="59">
        <f t="shared" si="49"/>
        <v>1</v>
      </c>
      <c r="L174" s="59">
        <f t="shared" si="50"/>
        <v>0</v>
      </c>
      <c r="M174" s="59">
        <f t="shared" si="51"/>
        <v>0</v>
      </c>
      <c r="N174" s="59" t="str">
        <f t="shared" si="52"/>
        <v/>
      </c>
      <c r="O174" s="59" t="str">
        <f t="shared" si="53"/>
        <v>§§§§§§§§§§§</v>
      </c>
    </row>
    <row r="175" ht="20.25" spans="1:15">
      <c r="A175" s="52">
        <f t="shared" si="45"/>
        <v>46416</v>
      </c>
      <c r="B175" s="53" t="str">
        <f t="shared" si="46"/>
        <v>星期五  </v>
      </c>
      <c r="C175" s="54"/>
      <c r="D175" s="55"/>
      <c r="E175" s="55"/>
      <c r="F175" s="63"/>
      <c r="G175" s="57">
        <v>172</v>
      </c>
      <c r="H175" s="58">
        <f t="shared" si="47"/>
        <v>46416</v>
      </c>
      <c r="I175" s="58" t="str">
        <f t="shared" si="48"/>
        <v>星期五</v>
      </c>
      <c r="J175" s="59" t="str">
        <f>_xlfn.XLOOKUP(H175,节假日录入表!A:A,节假日录入表!B:B)</f>
        <v>工作日</v>
      </c>
      <c r="K175" s="59">
        <f t="shared" si="49"/>
        <v>1</v>
      </c>
      <c r="L175" s="59">
        <f t="shared" si="50"/>
        <v>0</v>
      </c>
      <c r="M175" s="59">
        <f t="shared" si="51"/>
        <v>0</v>
      </c>
      <c r="N175" s="59" t="str">
        <f t="shared" si="52"/>
        <v/>
      </c>
      <c r="O175" s="59" t="str">
        <f t="shared" si="53"/>
        <v>§§§§§§§§§§§</v>
      </c>
    </row>
    <row r="176" ht="20.25" spans="1:15">
      <c r="A176" s="52">
        <f t="shared" si="45"/>
        <v>46417</v>
      </c>
      <c r="B176" s="53" t="str">
        <f t="shared" si="46"/>
        <v>星期六  </v>
      </c>
      <c r="C176" s="54"/>
      <c r="D176" s="55"/>
      <c r="E176" s="55"/>
      <c r="F176" s="63"/>
      <c r="G176" s="57">
        <v>173</v>
      </c>
      <c r="H176" s="58">
        <f t="shared" si="47"/>
        <v>46417</v>
      </c>
      <c r="I176" s="58" t="str">
        <f t="shared" si="48"/>
        <v>星期六</v>
      </c>
      <c r="J176" s="59" t="str">
        <f>_xlfn.XLOOKUP(H176,节假日录入表!A:A,节假日录入表!B:B)</f>
        <v>休假</v>
      </c>
      <c r="K176" s="59">
        <f t="shared" si="49"/>
        <v>0</v>
      </c>
      <c r="L176" s="59">
        <f t="shared" si="50"/>
        <v>0</v>
      </c>
      <c r="M176" s="59">
        <f t="shared" si="51"/>
        <v>0</v>
      </c>
      <c r="N176" s="59" t="str">
        <f t="shared" si="52"/>
        <v/>
      </c>
      <c r="O176" s="59" t="str">
        <f t="shared" si="53"/>
        <v>§§§§§§§§§§§</v>
      </c>
    </row>
    <row r="177" ht="20.25" spans="1:15">
      <c r="A177" s="52">
        <f t="shared" si="45"/>
        <v>46418</v>
      </c>
      <c r="B177" s="53" t="str">
        <f t="shared" si="46"/>
        <v>星期日  </v>
      </c>
      <c r="C177" s="54"/>
      <c r="D177" s="55"/>
      <c r="E177" s="55"/>
      <c r="F177" s="63"/>
      <c r="G177" s="57">
        <v>174</v>
      </c>
      <c r="H177" s="58">
        <f t="shared" si="47"/>
        <v>46418</v>
      </c>
      <c r="I177" s="58" t="str">
        <f t="shared" si="48"/>
        <v>星期日</v>
      </c>
      <c r="J177" s="59" t="str">
        <f>_xlfn.XLOOKUP(H177,节假日录入表!A:A,节假日录入表!B:B)</f>
        <v>调休上班</v>
      </c>
      <c r="K177" s="59">
        <f t="shared" si="49"/>
        <v>1</v>
      </c>
      <c r="L177" s="59">
        <f t="shared" si="50"/>
        <v>0</v>
      </c>
      <c r="M177" s="59">
        <f t="shared" si="51"/>
        <v>0</v>
      </c>
      <c r="N177" s="59" t="str">
        <f t="shared" si="52"/>
        <v/>
      </c>
      <c r="O177" s="59" t="str">
        <f t="shared" si="53"/>
        <v>§§§§§§§§§§§</v>
      </c>
    </row>
    <row r="178" ht="20.25" spans="1:15">
      <c r="A178" s="52">
        <f t="shared" si="45"/>
        <v>46419</v>
      </c>
      <c r="B178" s="53" t="str">
        <f t="shared" si="46"/>
        <v>星期一  </v>
      </c>
      <c r="C178" s="54"/>
      <c r="D178" s="55"/>
      <c r="E178" s="55"/>
      <c r="F178" s="63"/>
      <c r="G178" s="57">
        <v>175</v>
      </c>
      <c r="H178" s="58">
        <f t="shared" si="47"/>
        <v>46419</v>
      </c>
      <c r="I178" s="58" t="str">
        <f t="shared" si="48"/>
        <v>星期一</v>
      </c>
      <c r="J178" s="59" t="str">
        <f>_xlfn.XLOOKUP(H178,节假日录入表!A:A,节假日录入表!B:B)</f>
        <v>工作日</v>
      </c>
      <c r="K178" s="59">
        <f t="shared" si="49"/>
        <v>1</v>
      </c>
      <c r="L178" s="59">
        <f t="shared" si="50"/>
        <v>0</v>
      </c>
      <c r="M178" s="59">
        <f t="shared" si="51"/>
        <v>0</v>
      </c>
      <c r="N178" s="59" t="str">
        <f t="shared" si="52"/>
        <v/>
      </c>
      <c r="O178" s="59" t="str">
        <f t="shared" si="53"/>
        <v>§§§§§§§§§§§</v>
      </c>
    </row>
    <row r="179" ht="20.25" spans="1:15">
      <c r="A179" s="52">
        <f t="shared" si="45"/>
        <v>46420</v>
      </c>
      <c r="B179" s="53" t="str">
        <f t="shared" si="46"/>
        <v>星期二  </v>
      </c>
      <c r="C179" s="54"/>
      <c r="D179" s="55"/>
      <c r="E179" s="55"/>
      <c r="F179" s="63"/>
      <c r="G179" s="57">
        <v>176</v>
      </c>
      <c r="H179" s="58">
        <f t="shared" si="47"/>
        <v>46420</v>
      </c>
      <c r="I179" s="58" t="str">
        <f t="shared" si="48"/>
        <v>星期二</v>
      </c>
      <c r="J179" s="59" t="str">
        <f>_xlfn.XLOOKUP(H179,节假日录入表!A:A,节假日录入表!B:B)</f>
        <v>工作日</v>
      </c>
      <c r="K179" s="59">
        <f t="shared" si="49"/>
        <v>1</v>
      </c>
      <c r="L179" s="59">
        <f t="shared" si="50"/>
        <v>0</v>
      </c>
      <c r="M179" s="59">
        <f t="shared" si="51"/>
        <v>0</v>
      </c>
      <c r="N179" s="59" t="str">
        <f t="shared" si="52"/>
        <v/>
      </c>
      <c r="O179" s="59" t="str">
        <f t="shared" si="53"/>
        <v>§§§§§§§§§§§</v>
      </c>
    </row>
    <row r="180" ht="20.25" spans="1:15">
      <c r="A180" s="52">
        <f t="shared" si="45"/>
        <v>46421</v>
      </c>
      <c r="B180" s="53" t="str">
        <f t="shared" si="46"/>
        <v>星期三  </v>
      </c>
      <c r="C180" s="54"/>
      <c r="D180" s="55"/>
      <c r="E180" s="55"/>
      <c r="F180" s="63"/>
      <c r="G180" s="57">
        <v>177</v>
      </c>
      <c r="H180" s="58">
        <f t="shared" si="47"/>
        <v>46421</v>
      </c>
      <c r="I180" s="58" t="str">
        <f t="shared" si="48"/>
        <v>星期三</v>
      </c>
      <c r="J180" s="59" t="str">
        <f>_xlfn.XLOOKUP(H180,节假日录入表!A:A,节假日录入表!B:B)</f>
        <v>工作日</v>
      </c>
      <c r="K180" s="59">
        <f t="shared" si="49"/>
        <v>1</v>
      </c>
      <c r="L180" s="59">
        <f t="shared" si="50"/>
        <v>0</v>
      </c>
      <c r="M180" s="59">
        <f t="shared" si="51"/>
        <v>0</v>
      </c>
      <c r="N180" s="59" t="str">
        <f t="shared" si="52"/>
        <v/>
      </c>
      <c r="O180" s="59" t="str">
        <f t="shared" si="53"/>
        <v>§§§§§§§§§§§</v>
      </c>
    </row>
    <row r="181" ht="20.25" spans="1:15">
      <c r="A181" s="52">
        <f t="shared" si="45"/>
        <v>46422</v>
      </c>
      <c r="B181" s="53" t="str">
        <f t="shared" si="46"/>
        <v>星期四  </v>
      </c>
      <c r="C181" s="54"/>
      <c r="D181" s="55"/>
      <c r="E181" s="55"/>
      <c r="F181" s="63"/>
      <c r="G181" s="57">
        <v>178</v>
      </c>
      <c r="H181" s="58">
        <f t="shared" si="47"/>
        <v>46422</v>
      </c>
      <c r="I181" s="58" t="str">
        <f t="shared" si="48"/>
        <v>星期四</v>
      </c>
      <c r="J181" s="59" t="str">
        <f>_xlfn.XLOOKUP(H181,节假日录入表!A:A,节假日录入表!B:B)</f>
        <v>工作日</v>
      </c>
      <c r="K181" s="59">
        <f t="shared" si="49"/>
        <v>1</v>
      </c>
      <c r="L181" s="59">
        <f t="shared" si="50"/>
        <v>0</v>
      </c>
      <c r="M181" s="59">
        <f t="shared" si="51"/>
        <v>0</v>
      </c>
      <c r="N181" s="59" t="str">
        <f t="shared" si="52"/>
        <v/>
      </c>
      <c r="O181" s="59" t="str">
        <f t="shared" si="53"/>
        <v>§§§§§§§§§§§</v>
      </c>
    </row>
    <row r="182" ht="20.25" spans="1:15">
      <c r="A182" s="52">
        <f t="shared" si="45"/>
        <v>46423</v>
      </c>
      <c r="B182" s="53" t="str">
        <f t="shared" si="46"/>
        <v>星期五  </v>
      </c>
      <c r="C182" s="54"/>
      <c r="D182" s="55"/>
      <c r="E182" s="55"/>
      <c r="F182" s="63"/>
      <c r="G182" s="57">
        <v>179</v>
      </c>
      <c r="H182" s="58">
        <f t="shared" si="47"/>
        <v>46423</v>
      </c>
      <c r="I182" s="58" t="str">
        <f t="shared" si="48"/>
        <v>星期五</v>
      </c>
      <c r="J182" s="59" t="str">
        <f>_xlfn.XLOOKUP(H182,节假日录入表!A:A,节假日录入表!B:B)</f>
        <v>春节假</v>
      </c>
      <c r="K182" s="59">
        <f t="shared" si="49"/>
        <v>0</v>
      </c>
      <c r="L182" s="59">
        <f t="shared" si="50"/>
        <v>0</v>
      </c>
      <c r="M182" s="59">
        <f t="shared" si="51"/>
        <v>0</v>
      </c>
      <c r="N182" s="59" t="str">
        <f t="shared" si="52"/>
        <v/>
      </c>
      <c r="O182" s="59" t="str">
        <f t="shared" si="53"/>
        <v>§§§§§§§§§§§</v>
      </c>
    </row>
    <row r="183" ht="20.25" spans="1:15">
      <c r="A183" s="52">
        <f t="shared" si="45"/>
        <v>46424</v>
      </c>
      <c r="B183" s="53" t="str">
        <f t="shared" si="46"/>
        <v>星期六  </v>
      </c>
      <c r="C183" s="54"/>
      <c r="D183" s="55"/>
      <c r="E183" s="55"/>
      <c r="F183" s="63"/>
      <c r="G183" s="57">
        <v>180</v>
      </c>
      <c r="H183" s="58">
        <f t="shared" si="47"/>
        <v>46424</v>
      </c>
      <c r="I183" s="58" t="str">
        <f t="shared" si="48"/>
        <v>星期六</v>
      </c>
      <c r="J183" s="59" t="str">
        <f>_xlfn.XLOOKUP(H183,节假日录入表!A:A,节假日录入表!B:B)</f>
        <v>春节假</v>
      </c>
      <c r="K183" s="59">
        <f t="shared" si="49"/>
        <v>0</v>
      </c>
      <c r="L183" s="59">
        <f t="shared" si="50"/>
        <v>0</v>
      </c>
      <c r="M183" s="59">
        <f t="shared" si="51"/>
        <v>0</v>
      </c>
      <c r="N183" s="59" t="str">
        <f t="shared" si="52"/>
        <v/>
      </c>
      <c r="O183" s="59" t="str">
        <f t="shared" si="53"/>
        <v>§§§§§§§§§§§</v>
      </c>
    </row>
    <row r="184" ht="20.25" spans="1:15">
      <c r="A184" s="52">
        <f t="shared" si="45"/>
        <v>46425</v>
      </c>
      <c r="B184" s="53" t="str">
        <f t="shared" si="46"/>
        <v>星期日  </v>
      </c>
      <c r="C184" s="54"/>
      <c r="D184" s="55"/>
      <c r="E184" s="55"/>
      <c r="F184" s="63"/>
      <c r="G184" s="57">
        <v>181</v>
      </c>
      <c r="H184" s="58">
        <f t="shared" si="47"/>
        <v>46425</v>
      </c>
      <c r="I184" s="58" t="str">
        <f t="shared" si="48"/>
        <v>星期日</v>
      </c>
      <c r="J184" s="59" t="str">
        <f>_xlfn.XLOOKUP(H184,节假日录入表!A:A,节假日录入表!B:B)</f>
        <v>春节假</v>
      </c>
      <c r="K184" s="59">
        <f t="shared" si="49"/>
        <v>0</v>
      </c>
      <c r="L184" s="59">
        <f t="shared" si="50"/>
        <v>0</v>
      </c>
      <c r="M184" s="59">
        <f t="shared" si="51"/>
        <v>0</v>
      </c>
      <c r="N184" s="59" t="str">
        <f t="shared" si="52"/>
        <v/>
      </c>
      <c r="O184" s="59" t="str">
        <f t="shared" si="53"/>
        <v>§§§§§§§§§§§</v>
      </c>
    </row>
    <row r="185" ht="20.25" spans="1:15">
      <c r="A185" s="52">
        <f t="shared" si="45"/>
        <v>46426</v>
      </c>
      <c r="B185" s="53" t="str">
        <f t="shared" si="46"/>
        <v>星期一  </v>
      </c>
      <c r="C185" s="54"/>
      <c r="D185" s="55"/>
      <c r="E185" s="55"/>
      <c r="F185" s="63"/>
      <c r="G185" s="57">
        <v>182</v>
      </c>
      <c r="H185" s="58">
        <f t="shared" si="47"/>
        <v>46426</v>
      </c>
      <c r="I185" s="58" t="str">
        <f t="shared" si="48"/>
        <v>星期一</v>
      </c>
      <c r="J185" s="59" t="str">
        <f>_xlfn.XLOOKUP(H185,节假日录入表!A:A,节假日录入表!B:B)</f>
        <v>春节假</v>
      </c>
      <c r="K185" s="59">
        <f t="shared" si="49"/>
        <v>0</v>
      </c>
      <c r="L185" s="59">
        <f t="shared" si="50"/>
        <v>0</v>
      </c>
      <c r="M185" s="59">
        <f t="shared" si="51"/>
        <v>0</v>
      </c>
      <c r="N185" s="59" t="str">
        <f t="shared" si="52"/>
        <v/>
      </c>
      <c r="O185" s="59" t="str">
        <f t="shared" si="53"/>
        <v>§§§§§§§§§§§</v>
      </c>
    </row>
    <row r="186" ht="20.25" spans="1:15">
      <c r="A186" s="52">
        <f t="shared" si="45"/>
        <v>46427</v>
      </c>
      <c r="B186" s="53" t="str">
        <f t="shared" si="46"/>
        <v>星期二  </v>
      </c>
      <c r="C186" s="54"/>
      <c r="D186" s="55"/>
      <c r="E186" s="55"/>
      <c r="F186" s="63"/>
      <c r="G186" s="57">
        <v>183</v>
      </c>
      <c r="H186" s="58">
        <f t="shared" si="47"/>
        <v>46427</v>
      </c>
      <c r="I186" s="58" t="str">
        <f t="shared" si="48"/>
        <v>星期二</v>
      </c>
      <c r="J186" s="59" t="str">
        <f>_xlfn.XLOOKUP(H186,节假日录入表!A:A,节假日录入表!B:B)</f>
        <v>春节假</v>
      </c>
      <c r="K186" s="59">
        <f t="shared" si="49"/>
        <v>0</v>
      </c>
      <c r="L186" s="59">
        <f t="shared" si="50"/>
        <v>0</v>
      </c>
      <c r="M186" s="59">
        <f t="shared" si="51"/>
        <v>0</v>
      </c>
      <c r="N186" s="59" t="str">
        <f t="shared" si="52"/>
        <v/>
      </c>
      <c r="O186" s="59" t="str">
        <f t="shared" si="53"/>
        <v>§§§§§§§§§§§</v>
      </c>
    </row>
    <row r="187" ht="20.25" spans="1:15">
      <c r="A187" s="52">
        <f t="shared" si="45"/>
        <v>46428</v>
      </c>
      <c r="B187" s="53" t="str">
        <f t="shared" si="46"/>
        <v>星期三  </v>
      </c>
      <c r="C187" s="54"/>
      <c r="D187" s="55"/>
      <c r="E187" s="55"/>
      <c r="F187" s="63"/>
      <c r="G187" s="57">
        <v>184</v>
      </c>
      <c r="H187" s="58">
        <f t="shared" si="47"/>
        <v>46428</v>
      </c>
      <c r="I187" s="58" t="str">
        <f t="shared" si="48"/>
        <v>星期三</v>
      </c>
      <c r="J187" s="59" t="str">
        <f>_xlfn.XLOOKUP(H187,节假日录入表!A:A,节假日录入表!B:B)</f>
        <v>春节假</v>
      </c>
      <c r="K187" s="59">
        <f t="shared" si="49"/>
        <v>0</v>
      </c>
      <c r="L187" s="59">
        <f t="shared" si="50"/>
        <v>0</v>
      </c>
      <c r="M187" s="59">
        <f t="shared" si="51"/>
        <v>0</v>
      </c>
      <c r="N187" s="59" t="str">
        <f t="shared" si="52"/>
        <v/>
      </c>
      <c r="O187" s="59" t="str">
        <f t="shared" si="53"/>
        <v>§§§§§§§§§§§</v>
      </c>
    </row>
    <row r="188" ht="20.25" spans="1:15">
      <c r="A188" s="52">
        <f t="shared" si="45"/>
        <v>46429</v>
      </c>
      <c r="B188" s="53" t="str">
        <f t="shared" si="46"/>
        <v>星期四  </v>
      </c>
      <c r="C188" s="54"/>
      <c r="D188" s="55"/>
      <c r="E188" s="55"/>
      <c r="F188" s="63"/>
      <c r="G188" s="57">
        <v>185</v>
      </c>
      <c r="H188" s="58">
        <f t="shared" si="47"/>
        <v>46429</v>
      </c>
      <c r="I188" s="58" t="str">
        <f t="shared" si="48"/>
        <v>星期四</v>
      </c>
      <c r="J188" s="59" t="str">
        <f>_xlfn.XLOOKUP(H188,节假日录入表!A:A,节假日录入表!B:B)</f>
        <v>春节假</v>
      </c>
      <c r="K188" s="59">
        <f t="shared" si="49"/>
        <v>0</v>
      </c>
      <c r="L188" s="59">
        <f t="shared" si="50"/>
        <v>0</v>
      </c>
      <c r="M188" s="59">
        <f t="shared" si="51"/>
        <v>0</v>
      </c>
      <c r="N188" s="59" t="str">
        <f t="shared" si="52"/>
        <v/>
      </c>
      <c r="O188" s="59" t="str">
        <f t="shared" si="53"/>
        <v>§§§§§§§§§§§</v>
      </c>
    </row>
    <row r="189" ht="20.25" spans="1:15">
      <c r="A189" s="52">
        <f t="shared" si="45"/>
        <v>46430</v>
      </c>
      <c r="B189" s="53" t="str">
        <f t="shared" si="46"/>
        <v>星期五  </v>
      </c>
      <c r="C189" s="54"/>
      <c r="D189" s="55"/>
      <c r="E189" s="55"/>
      <c r="F189" s="63"/>
      <c r="G189" s="57">
        <v>186</v>
      </c>
      <c r="H189" s="58">
        <f t="shared" si="47"/>
        <v>46430</v>
      </c>
      <c r="I189" s="58" t="str">
        <f t="shared" si="48"/>
        <v>星期五</v>
      </c>
      <c r="J189" s="59" t="str">
        <f>_xlfn.XLOOKUP(H189,节假日录入表!A:A,节假日录入表!B:B)</f>
        <v>春节假</v>
      </c>
      <c r="K189" s="59">
        <f t="shared" si="49"/>
        <v>0</v>
      </c>
      <c r="L189" s="59">
        <f t="shared" si="50"/>
        <v>0</v>
      </c>
      <c r="M189" s="59">
        <f t="shared" si="51"/>
        <v>0</v>
      </c>
      <c r="N189" s="59" t="str">
        <f t="shared" si="52"/>
        <v/>
      </c>
      <c r="O189" s="59" t="str">
        <f t="shared" si="53"/>
        <v>§§§§§§§§§§§</v>
      </c>
    </row>
    <row r="190" ht="20.25" spans="1:15">
      <c r="A190" s="52">
        <f t="shared" si="45"/>
        <v>46431</v>
      </c>
      <c r="B190" s="53" t="str">
        <f t="shared" si="46"/>
        <v>星期六  </v>
      </c>
      <c r="C190" s="54"/>
      <c r="D190" s="55"/>
      <c r="E190" s="55"/>
      <c r="F190" s="63"/>
      <c r="G190" s="57">
        <v>187</v>
      </c>
      <c r="H190" s="58">
        <f t="shared" si="47"/>
        <v>46431</v>
      </c>
      <c r="I190" s="58" t="str">
        <f t="shared" si="48"/>
        <v>星期六</v>
      </c>
      <c r="J190" s="59" t="str">
        <f>_xlfn.XLOOKUP(H190,节假日录入表!A:A,节假日录入表!B:B)</f>
        <v>春节假</v>
      </c>
      <c r="K190" s="59">
        <f t="shared" si="49"/>
        <v>0</v>
      </c>
      <c r="L190" s="59">
        <f t="shared" si="50"/>
        <v>0</v>
      </c>
      <c r="M190" s="59">
        <f t="shared" si="51"/>
        <v>0</v>
      </c>
      <c r="N190" s="59" t="str">
        <f t="shared" si="52"/>
        <v/>
      </c>
      <c r="O190" s="59" t="str">
        <f t="shared" si="53"/>
        <v>§§§§§§§§§§§</v>
      </c>
    </row>
    <row r="191" ht="20.25" spans="1:15">
      <c r="A191" s="52">
        <f t="shared" si="45"/>
        <v>46432</v>
      </c>
      <c r="B191" s="53" t="str">
        <f t="shared" si="46"/>
        <v>星期日  </v>
      </c>
      <c r="C191" s="54"/>
      <c r="D191" s="55"/>
      <c r="E191" s="55"/>
      <c r="F191" s="63"/>
      <c r="G191" s="57">
        <v>188</v>
      </c>
      <c r="H191" s="58">
        <f t="shared" si="47"/>
        <v>46432</v>
      </c>
      <c r="I191" s="58" t="str">
        <f t="shared" si="48"/>
        <v>星期日</v>
      </c>
      <c r="J191" s="59" t="str">
        <f>_xlfn.XLOOKUP(H191,节假日录入表!A:A,节假日录入表!B:B)</f>
        <v>调休上班</v>
      </c>
      <c r="K191" s="59">
        <f t="shared" si="49"/>
        <v>1</v>
      </c>
      <c r="L191" s="59">
        <f t="shared" si="50"/>
        <v>0</v>
      </c>
      <c r="M191" s="59">
        <f t="shared" si="51"/>
        <v>0</v>
      </c>
      <c r="N191" s="59" t="str">
        <f t="shared" si="52"/>
        <v/>
      </c>
      <c r="O191" s="59" t="str">
        <f t="shared" si="53"/>
        <v>§§§§§§§§§§§</v>
      </c>
    </row>
    <row r="192" ht="20.25" spans="1:15">
      <c r="A192" s="52">
        <f t="shared" si="45"/>
        <v>46433</v>
      </c>
      <c r="B192" s="53" t="str">
        <f t="shared" si="46"/>
        <v>星期一  </v>
      </c>
      <c r="C192" s="54"/>
      <c r="D192" s="55"/>
      <c r="E192" s="55"/>
      <c r="F192" s="63"/>
      <c r="G192" s="57">
        <v>189</v>
      </c>
      <c r="H192" s="58">
        <f t="shared" si="47"/>
        <v>46433</v>
      </c>
      <c r="I192" s="58" t="str">
        <f t="shared" si="48"/>
        <v>星期一</v>
      </c>
      <c r="J192" s="59" t="str">
        <f>_xlfn.XLOOKUP(H192,节假日录入表!A:A,节假日录入表!B:B)</f>
        <v>工作日</v>
      </c>
      <c r="K192" s="59">
        <f t="shared" si="49"/>
        <v>1</v>
      </c>
      <c r="L192" s="59">
        <f t="shared" si="50"/>
        <v>0</v>
      </c>
      <c r="M192" s="59">
        <f t="shared" si="51"/>
        <v>0</v>
      </c>
      <c r="N192" s="59" t="str">
        <f t="shared" si="52"/>
        <v/>
      </c>
      <c r="O192" s="59" t="str">
        <f t="shared" si="53"/>
        <v>§§§§§§§§§§§</v>
      </c>
    </row>
    <row r="193" ht="20.25" spans="1:15">
      <c r="A193" s="52">
        <f t="shared" si="45"/>
        <v>46434</v>
      </c>
      <c r="B193" s="53" t="str">
        <f t="shared" si="46"/>
        <v>星期二  </v>
      </c>
      <c r="C193" s="54"/>
      <c r="D193" s="55"/>
      <c r="E193" s="55"/>
      <c r="F193" s="63"/>
      <c r="G193" s="57">
        <v>190</v>
      </c>
      <c r="H193" s="58">
        <f t="shared" si="47"/>
        <v>46434</v>
      </c>
      <c r="I193" s="58" t="str">
        <f t="shared" si="48"/>
        <v>星期二</v>
      </c>
      <c r="J193" s="59" t="str">
        <f>_xlfn.XLOOKUP(H193,节假日录入表!A:A,节假日录入表!B:B)</f>
        <v>工作日</v>
      </c>
      <c r="K193" s="59">
        <f t="shared" si="49"/>
        <v>1</v>
      </c>
      <c r="L193" s="59">
        <f t="shared" si="50"/>
        <v>0</v>
      </c>
      <c r="M193" s="59">
        <f t="shared" si="51"/>
        <v>0</v>
      </c>
      <c r="N193" s="59" t="str">
        <f t="shared" si="52"/>
        <v/>
      </c>
      <c r="O193" s="59" t="str">
        <f t="shared" si="53"/>
        <v>§§§§§§§§§§§</v>
      </c>
    </row>
    <row r="194" ht="20.25" spans="1:15">
      <c r="A194" s="52">
        <f t="shared" si="45"/>
        <v>46435</v>
      </c>
      <c r="B194" s="53" t="str">
        <f t="shared" si="46"/>
        <v>星期三  </v>
      </c>
      <c r="C194" s="54"/>
      <c r="D194" s="55"/>
      <c r="E194" s="55"/>
      <c r="F194" s="63"/>
      <c r="G194" s="57">
        <v>191</v>
      </c>
      <c r="H194" s="58">
        <f t="shared" si="47"/>
        <v>46435</v>
      </c>
      <c r="I194" s="58" t="str">
        <f t="shared" si="48"/>
        <v>星期三</v>
      </c>
      <c r="J194" s="59" t="str">
        <f>_xlfn.XLOOKUP(H194,节假日录入表!A:A,节假日录入表!B:B)</f>
        <v>工作日</v>
      </c>
      <c r="K194" s="59">
        <f t="shared" si="49"/>
        <v>1</v>
      </c>
      <c r="L194" s="59">
        <f t="shared" si="50"/>
        <v>0</v>
      </c>
      <c r="M194" s="59">
        <f t="shared" si="51"/>
        <v>0</v>
      </c>
      <c r="N194" s="59" t="str">
        <f t="shared" si="52"/>
        <v/>
      </c>
      <c r="O194" s="59" t="str">
        <f t="shared" si="53"/>
        <v>§§§§§§§§§§§</v>
      </c>
    </row>
    <row r="195" ht="20.25" spans="1:15">
      <c r="A195" s="52">
        <f t="shared" si="45"/>
        <v>46436</v>
      </c>
      <c r="B195" s="53" t="str">
        <f t="shared" si="46"/>
        <v>星期四  </v>
      </c>
      <c r="C195" s="54"/>
      <c r="D195" s="55"/>
      <c r="E195" s="55"/>
      <c r="F195" s="63"/>
      <c r="G195" s="57">
        <v>192</v>
      </c>
      <c r="H195" s="58">
        <f t="shared" si="47"/>
        <v>46436</v>
      </c>
      <c r="I195" s="58" t="str">
        <f t="shared" si="48"/>
        <v>星期四</v>
      </c>
      <c r="J195" s="59" t="str">
        <f>_xlfn.XLOOKUP(H195,节假日录入表!A:A,节假日录入表!B:B)</f>
        <v>工作日</v>
      </c>
      <c r="K195" s="59">
        <f t="shared" si="49"/>
        <v>1</v>
      </c>
      <c r="L195" s="59">
        <f t="shared" si="50"/>
        <v>0</v>
      </c>
      <c r="M195" s="59">
        <f t="shared" si="51"/>
        <v>0</v>
      </c>
      <c r="N195" s="59" t="str">
        <f t="shared" si="52"/>
        <v/>
      </c>
      <c r="O195" s="59" t="str">
        <f t="shared" si="53"/>
        <v>§§§§§§§§§§§</v>
      </c>
    </row>
    <row r="196" ht="20.25" spans="1:15">
      <c r="A196" s="52">
        <f t="shared" si="45"/>
        <v>46437</v>
      </c>
      <c r="B196" s="53" t="str">
        <f t="shared" si="46"/>
        <v>星期五  </v>
      </c>
      <c r="C196" s="54"/>
      <c r="D196" s="55"/>
      <c r="E196" s="55"/>
      <c r="F196" s="63"/>
      <c r="G196" s="57">
        <v>193</v>
      </c>
      <c r="H196" s="58">
        <f t="shared" si="47"/>
        <v>46437</v>
      </c>
      <c r="I196" s="58" t="str">
        <f t="shared" si="48"/>
        <v>星期五</v>
      </c>
      <c r="J196" s="59" t="str">
        <f>_xlfn.XLOOKUP(H196,节假日录入表!A:A,节假日录入表!B:B)</f>
        <v>工作日</v>
      </c>
      <c r="K196" s="59">
        <f t="shared" si="49"/>
        <v>1</v>
      </c>
      <c r="L196" s="59">
        <f t="shared" si="50"/>
        <v>0</v>
      </c>
      <c r="M196" s="59">
        <f t="shared" si="51"/>
        <v>0</v>
      </c>
      <c r="N196" s="59" t="str">
        <f t="shared" si="52"/>
        <v/>
      </c>
      <c r="O196" s="59" t="str">
        <f t="shared" si="53"/>
        <v>§§§§§§§§§§§</v>
      </c>
    </row>
    <row r="197" ht="20.25" spans="1:15">
      <c r="A197" s="52">
        <f t="shared" ref="A197:A203" si="54">H197</f>
        <v>46438</v>
      </c>
      <c r="B197" s="53" t="str">
        <f t="shared" ref="B197:B202" si="55">IF(E197&lt;&gt;0,_xlfn.CONCAT(I197," ",E197),_xlfn.CONCAT(I197," ",N197," ",D197))</f>
        <v>星期六  </v>
      </c>
      <c r="C197" s="54"/>
      <c r="D197" s="55"/>
      <c r="E197" s="55"/>
      <c r="F197" s="63"/>
      <c r="G197" s="57">
        <v>194</v>
      </c>
      <c r="H197" s="58">
        <f t="shared" ref="H197:H202" si="56">$F$4+G197-1</f>
        <v>46438</v>
      </c>
      <c r="I197" s="58" t="str">
        <f t="shared" ref="I197:I202" si="57">TEXT(H197,"aaaa")</f>
        <v>星期六</v>
      </c>
      <c r="J197" s="59" t="str">
        <f>_xlfn.XLOOKUP(H197,节假日录入表!A:A,节假日录入表!B:B)</f>
        <v>休假</v>
      </c>
      <c r="K197" s="59">
        <f t="shared" ref="K197:K202" si="58">IF(RIGHT(J197,1)="假",0,1)</f>
        <v>0</v>
      </c>
      <c r="L197" s="59">
        <f t="shared" ref="L197:L202" si="59">(LEN(C197)-LEN(SUBSTITUTE(C197,"【噪音】","")))/4</f>
        <v>0</v>
      </c>
      <c r="M197" s="59">
        <f t="shared" ref="M197:M202" si="60">IF(AND(K197=0,L197&gt;0),1,0)</f>
        <v>0</v>
      </c>
      <c r="N197" s="59" t="str">
        <f t="shared" ref="N197:N202" si="61">IF(O196="",IF(M197=1,"待施工",C197),IF(AND(K197=0,ISNUMBER(FIND("【噪音】",LEFT(O196,FIND("§",O196)-1)))),"待施工",LEFT(O196,FIND("§",O196)-1)))</f>
        <v/>
      </c>
      <c r="O197" s="59" t="str">
        <f t="shared" ref="O197:O202" si="62">IF(O196="",IF(M197=1,C197&amp;"§",""),IF(AND(K197=0,ISNUMBER(FIND("【噪音】",LEFT(O196,FIND("§",O196)-1)))),O196&amp;C197&amp;"§",MID(O196,FIND("§",O196)+1,LEN(O196))&amp;C197&amp;"§"))</f>
        <v>§§§§§§§§§§§</v>
      </c>
    </row>
    <row r="198" ht="20.25" spans="1:15">
      <c r="A198" s="52">
        <f t="shared" si="54"/>
        <v>46439</v>
      </c>
      <c r="B198" s="53" t="str">
        <f t="shared" si="55"/>
        <v>星期日  </v>
      </c>
      <c r="C198" s="54"/>
      <c r="D198" s="55"/>
      <c r="E198" s="55"/>
      <c r="F198" s="63"/>
      <c r="G198" s="57">
        <v>195</v>
      </c>
      <c r="H198" s="58">
        <f t="shared" si="56"/>
        <v>46439</v>
      </c>
      <c r="I198" s="58" t="str">
        <f t="shared" si="57"/>
        <v>星期日</v>
      </c>
      <c r="J198" s="59" t="str">
        <f>_xlfn.XLOOKUP(H198,节假日录入表!A:A,节假日录入表!B:B)</f>
        <v>休假</v>
      </c>
      <c r="K198" s="59">
        <f t="shared" si="58"/>
        <v>0</v>
      </c>
      <c r="L198" s="59">
        <f t="shared" si="59"/>
        <v>0</v>
      </c>
      <c r="M198" s="59">
        <f t="shared" si="60"/>
        <v>0</v>
      </c>
      <c r="N198" s="59" t="str">
        <f t="shared" si="61"/>
        <v/>
      </c>
      <c r="O198" s="59" t="str">
        <f t="shared" si="62"/>
        <v>§§§§§§§§§§§</v>
      </c>
    </row>
    <row r="199" ht="20.25" spans="1:15">
      <c r="A199" s="52">
        <f t="shared" si="54"/>
        <v>46440</v>
      </c>
      <c r="B199" s="53" t="str">
        <f t="shared" si="55"/>
        <v>星期一  </v>
      </c>
      <c r="C199" s="54"/>
      <c r="D199" s="55"/>
      <c r="E199" s="55"/>
      <c r="F199" s="63"/>
      <c r="G199" s="57">
        <v>196</v>
      </c>
      <c r="H199" s="58">
        <f t="shared" si="56"/>
        <v>46440</v>
      </c>
      <c r="I199" s="58" t="str">
        <f t="shared" si="57"/>
        <v>星期一</v>
      </c>
      <c r="J199" s="59" t="str">
        <f>_xlfn.XLOOKUP(H199,节假日录入表!A:A,节假日录入表!B:B)</f>
        <v>工作日</v>
      </c>
      <c r="K199" s="59">
        <f t="shared" si="58"/>
        <v>1</v>
      </c>
      <c r="L199" s="59">
        <f t="shared" si="59"/>
        <v>0</v>
      </c>
      <c r="M199" s="59">
        <f t="shared" si="60"/>
        <v>0</v>
      </c>
      <c r="N199" s="59" t="str">
        <f t="shared" si="61"/>
        <v/>
      </c>
      <c r="O199" s="59" t="str">
        <f t="shared" si="62"/>
        <v>§§§§§§§§§§§</v>
      </c>
    </row>
    <row r="200" ht="20.25" spans="1:15">
      <c r="A200" s="52">
        <f t="shared" si="54"/>
        <v>46441</v>
      </c>
      <c r="B200" s="53" t="str">
        <f t="shared" si="55"/>
        <v>星期二  </v>
      </c>
      <c r="C200" s="54"/>
      <c r="D200" s="55"/>
      <c r="E200" s="55"/>
      <c r="F200" s="63"/>
      <c r="G200" s="57">
        <v>197</v>
      </c>
      <c r="H200" s="58">
        <f t="shared" si="56"/>
        <v>46441</v>
      </c>
      <c r="I200" s="58" t="str">
        <f t="shared" si="57"/>
        <v>星期二</v>
      </c>
      <c r="J200" s="59" t="str">
        <f>_xlfn.XLOOKUP(H200,节假日录入表!A:A,节假日录入表!B:B)</f>
        <v>工作日</v>
      </c>
      <c r="K200" s="59">
        <f t="shared" si="58"/>
        <v>1</v>
      </c>
      <c r="L200" s="59">
        <f t="shared" si="59"/>
        <v>0</v>
      </c>
      <c r="M200" s="59">
        <f t="shared" si="60"/>
        <v>0</v>
      </c>
      <c r="N200" s="59" t="str">
        <f t="shared" si="61"/>
        <v/>
      </c>
      <c r="O200" s="59" t="str">
        <f t="shared" si="62"/>
        <v>§§§§§§§§§§§</v>
      </c>
    </row>
    <row r="201" ht="20.25" spans="1:15">
      <c r="A201" s="52">
        <f t="shared" si="54"/>
        <v>46442</v>
      </c>
      <c r="B201" s="53" t="str">
        <f t="shared" si="55"/>
        <v>星期三  </v>
      </c>
      <c r="C201" s="54"/>
      <c r="D201" s="55"/>
      <c r="E201" s="55"/>
      <c r="F201" s="63"/>
      <c r="G201" s="57">
        <v>198</v>
      </c>
      <c r="H201" s="58">
        <f t="shared" si="56"/>
        <v>46442</v>
      </c>
      <c r="I201" s="58" t="str">
        <f t="shared" si="57"/>
        <v>星期三</v>
      </c>
      <c r="J201" s="59" t="str">
        <f>_xlfn.XLOOKUP(H201,节假日录入表!A:A,节假日录入表!B:B)</f>
        <v>工作日</v>
      </c>
      <c r="K201" s="59">
        <f t="shared" si="58"/>
        <v>1</v>
      </c>
      <c r="L201" s="59">
        <f t="shared" si="59"/>
        <v>0</v>
      </c>
      <c r="M201" s="59">
        <f t="shared" si="60"/>
        <v>0</v>
      </c>
      <c r="N201" s="59" t="str">
        <f t="shared" si="61"/>
        <v/>
      </c>
      <c r="O201" s="59" t="str">
        <f t="shared" si="62"/>
        <v>§§§§§§§§§§§</v>
      </c>
    </row>
    <row r="202" ht="20.25" spans="1:15">
      <c r="A202" s="52">
        <f t="shared" si="54"/>
        <v>46443</v>
      </c>
      <c r="B202" s="53" t="str">
        <f t="shared" si="55"/>
        <v>星期四  </v>
      </c>
      <c r="C202" s="54"/>
      <c r="D202" s="55"/>
      <c r="E202" s="55"/>
      <c r="F202" s="63"/>
      <c r="G202" s="57">
        <v>199</v>
      </c>
      <c r="H202" s="58">
        <f t="shared" si="56"/>
        <v>46443</v>
      </c>
      <c r="I202" s="58" t="str">
        <f t="shared" si="57"/>
        <v>星期四</v>
      </c>
      <c r="J202" s="59" t="str">
        <f>_xlfn.XLOOKUP(H202,节假日录入表!A:A,节假日录入表!B:B)</f>
        <v>工作日</v>
      </c>
      <c r="K202" s="59">
        <f t="shared" si="58"/>
        <v>1</v>
      </c>
      <c r="L202" s="59">
        <f t="shared" si="59"/>
        <v>0</v>
      </c>
      <c r="M202" s="59">
        <f t="shared" si="60"/>
        <v>0</v>
      </c>
      <c r="N202" s="59" t="str">
        <f t="shared" si="61"/>
        <v/>
      </c>
      <c r="O202" s="59" t="str">
        <f t="shared" si="62"/>
        <v>§§§§§§§§§§§</v>
      </c>
    </row>
    <row r="203" ht="20.25" spans="1:15">
      <c r="A203" s="52">
        <f t="shared" si="54"/>
        <v>46444</v>
      </c>
      <c r="B203" s="53" t="str">
        <f>IF(E203&lt;&gt;0,_xlfn.CONCAT(I203," ",E203),_xlfn.CONCAT(I203," ",N203," ",D203))</f>
        <v>星期五  </v>
      </c>
      <c r="C203" s="54"/>
      <c r="D203" s="55"/>
      <c r="E203" s="55"/>
      <c r="F203" s="63"/>
      <c r="G203" s="57">
        <v>200</v>
      </c>
      <c r="H203" s="58">
        <f>$F$4+G203-1</f>
        <v>46444</v>
      </c>
      <c r="I203" s="58" t="str">
        <f>TEXT(H203,"aaaa")</f>
        <v>星期五</v>
      </c>
      <c r="J203" s="59" t="str">
        <f>_xlfn.XLOOKUP(H203,节假日录入表!A:A,节假日录入表!B:B)</f>
        <v>工作日</v>
      </c>
      <c r="K203" s="59">
        <f>IF(RIGHT(J203,1)="假",0,1)</f>
        <v>1</v>
      </c>
      <c r="L203" s="59">
        <f>(LEN(C203)-LEN(SUBSTITUTE(C203,"【噪音】","")))/4</f>
        <v>0</v>
      </c>
      <c r="M203" s="59">
        <f>IF(AND(K203=0,L203&gt;0),1,0)</f>
        <v>0</v>
      </c>
      <c r="N203" s="59" t="str">
        <f>IF(O202="",IF(M203=1,"待施工",C203),IF(AND(K203=0,ISNUMBER(FIND("【噪音】",LEFT(O202,FIND("§",O202)-1)))),"待施工",LEFT(O202,FIND("§",O202)-1)))</f>
        <v/>
      </c>
      <c r="O203" s="59" t="str">
        <f>IF(O202="",IF(M203=1,C203&amp;"§",""),IF(AND(K203=0,ISNUMBER(FIND("【噪音】",LEFT(O202,FIND("§",O202)-1)))),O202&amp;C203&amp;"§",MID(O202,FIND("§",O202)+1,LEN(O202))&amp;C203&amp;"§"))</f>
        <v>§§§§§§§§§§§</v>
      </c>
    </row>
    <row r="204" ht="20.25" spans="1:15">
      <c r="A204" s="64"/>
      <c r="B204" s="65"/>
      <c r="C204" s="64"/>
      <c r="D204" s="66"/>
      <c r="E204" s="66"/>
      <c r="F204" s="64"/>
      <c r="G204" s="67"/>
      <c r="H204" s="67"/>
      <c r="I204" s="67"/>
      <c r="J204" s="67"/>
      <c r="K204" s="67"/>
      <c r="L204" s="67"/>
      <c r="M204" s="67"/>
      <c r="N204" s="67"/>
      <c r="O204" s="67"/>
    </row>
    <row r="205" ht="20.25" spans="1:15">
      <c r="A205" s="64"/>
      <c r="B205" s="65"/>
      <c r="C205" s="64"/>
      <c r="D205" s="66"/>
      <c r="E205" s="66"/>
      <c r="F205" s="64"/>
      <c r="G205" s="67"/>
      <c r="H205" s="67"/>
      <c r="I205" s="67"/>
      <c r="J205" s="67"/>
      <c r="K205" s="67"/>
      <c r="L205" s="67"/>
      <c r="M205" s="67"/>
      <c r="N205" s="67"/>
      <c r="O205" s="67"/>
    </row>
    <row r="206" ht="20.25" spans="1:15">
      <c r="A206" s="64"/>
      <c r="B206" s="65"/>
      <c r="C206" s="64"/>
      <c r="D206" s="66"/>
      <c r="E206" s="66"/>
      <c r="F206" s="64"/>
      <c r="G206" s="67"/>
      <c r="H206" s="67"/>
      <c r="I206" s="67"/>
      <c r="J206" s="67"/>
      <c r="K206" s="67"/>
      <c r="L206" s="67"/>
      <c r="M206" s="67"/>
      <c r="N206" s="67"/>
      <c r="O206" s="67"/>
    </row>
    <row r="207" ht="20.25" spans="1:15">
      <c r="A207" s="64"/>
      <c r="B207" s="65"/>
      <c r="C207" s="64"/>
      <c r="D207" s="66"/>
      <c r="E207" s="66"/>
      <c r="F207" s="64"/>
      <c r="G207" s="67"/>
      <c r="H207" s="67"/>
      <c r="I207" s="67"/>
      <c r="J207" s="67"/>
      <c r="K207" s="67"/>
      <c r="L207" s="67"/>
      <c r="M207" s="67"/>
      <c r="N207" s="67"/>
      <c r="O207" s="67"/>
    </row>
    <row r="208" ht="20.25" spans="1:15">
      <c r="A208" s="64"/>
      <c r="B208" s="65"/>
      <c r="C208" s="64"/>
      <c r="D208" s="66"/>
      <c r="E208" s="66"/>
      <c r="F208" s="64"/>
      <c r="G208" s="67"/>
      <c r="H208" s="67"/>
      <c r="I208" s="67"/>
      <c r="J208" s="67"/>
      <c r="K208" s="67"/>
      <c r="L208" s="67"/>
      <c r="M208" s="67"/>
      <c r="N208" s="67"/>
      <c r="O208" s="67"/>
    </row>
    <row r="209" ht="20.25" spans="1:15">
      <c r="A209" s="64"/>
      <c r="B209" s="65"/>
      <c r="C209" s="64"/>
      <c r="D209" s="66"/>
      <c r="E209" s="66"/>
      <c r="F209" s="64"/>
      <c r="G209" s="67"/>
      <c r="H209" s="67"/>
      <c r="I209" s="67"/>
      <c r="J209" s="67"/>
      <c r="K209" s="67"/>
      <c r="L209" s="67"/>
      <c r="M209" s="67"/>
      <c r="N209" s="67"/>
      <c r="O209" s="67"/>
    </row>
    <row r="210" ht="20.25" spans="1:15">
      <c r="A210" s="64"/>
      <c r="B210" s="65"/>
      <c r="C210" s="64"/>
      <c r="D210" s="66"/>
      <c r="E210" s="66"/>
      <c r="F210" s="64"/>
      <c r="G210" s="67"/>
      <c r="H210" s="67"/>
      <c r="I210" s="67"/>
      <c r="J210" s="67"/>
      <c r="K210" s="67"/>
      <c r="L210" s="67"/>
      <c r="M210" s="67"/>
      <c r="N210" s="67"/>
      <c r="O210" s="67"/>
    </row>
    <row r="211" ht="20.25" spans="1:15">
      <c r="A211" s="64"/>
      <c r="B211" s="65"/>
      <c r="C211" s="64"/>
      <c r="D211" s="66"/>
      <c r="E211" s="66"/>
      <c r="F211" s="64"/>
      <c r="G211" s="67"/>
      <c r="H211" s="67"/>
      <c r="I211" s="67"/>
      <c r="J211" s="67"/>
      <c r="K211" s="67"/>
      <c r="L211" s="67"/>
      <c r="M211" s="67"/>
      <c r="N211" s="67"/>
      <c r="O211" s="67"/>
    </row>
    <row r="212" ht="20.25" spans="1:15">
      <c r="A212" s="64"/>
      <c r="B212" s="65"/>
      <c r="C212" s="64"/>
      <c r="D212" s="66"/>
      <c r="E212" s="66"/>
      <c r="F212" s="64"/>
      <c r="G212" s="67"/>
      <c r="H212" s="67"/>
      <c r="I212" s="67"/>
      <c r="J212" s="67"/>
      <c r="K212" s="67"/>
      <c r="L212" s="67"/>
      <c r="M212" s="67"/>
      <c r="N212" s="67"/>
      <c r="O212" s="67"/>
    </row>
    <row r="213" ht="20.25" spans="1:15">
      <c r="A213" s="64"/>
      <c r="B213" s="65"/>
      <c r="C213" s="64"/>
      <c r="D213" s="66"/>
      <c r="E213" s="66"/>
      <c r="F213" s="64"/>
      <c r="G213" s="67"/>
      <c r="H213" s="67"/>
      <c r="I213" s="67"/>
      <c r="J213" s="67"/>
      <c r="K213" s="67"/>
      <c r="L213" s="67"/>
      <c r="M213" s="67"/>
      <c r="N213" s="67"/>
      <c r="O213" s="67"/>
    </row>
    <row r="214" ht="20.25" spans="1:15">
      <c r="A214" s="64"/>
      <c r="B214" s="65"/>
      <c r="C214" s="64"/>
      <c r="D214" s="66"/>
      <c r="E214" s="66"/>
      <c r="F214" s="64"/>
      <c r="G214" s="67"/>
      <c r="H214" s="67"/>
      <c r="I214" s="67"/>
      <c r="J214" s="67"/>
      <c r="K214" s="67"/>
      <c r="L214" s="67"/>
      <c r="M214" s="67"/>
      <c r="N214" s="67"/>
      <c r="O214" s="67"/>
    </row>
    <row r="215" ht="20.25" spans="1:15">
      <c r="A215" s="64"/>
      <c r="B215" s="65"/>
      <c r="C215" s="64"/>
      <c r="D215" s="66"/>
      <c r="E215" s="66"/>
      <c r="F215" s="64"/>
      <c r="G215" s="67"/>
      <c r="H215" s="67"/>
      <c r="I215" s="67"/>
      <c r="J215" s="67"/>
      <c r="K215" s="67"/>
      <c r="L215" s="67"/>
      <c r="M215" s="67"/>
      <c r="N215" s="67"/>
      <c r="O215" s="67"/>
    </row>
    <row r="216" ht="20.25" spans="1:15">
      <c r="A216" s="64"/>
      <c r="B216" s="65"/>
      <c r="C216" s="64"/>
      <c r="D216" s="66"/>
      <c r="E216" s="66"/>
      <c r="F216" s="64"/>
      <c r="G216" s="67"/>
      <c r="H216" s="67"/>
      <c r="I216" s="67"/>
      <c r="J216" s="67"/>
      <c r="K216" s="67"/>
      <c r="L216" s="67"/>
      <c r="M216" s="67"/>
      <c r="N216" s="67"/>
      <c r="O216" s="67"/>
    </row>
    <row r="217" ht="20.25" spans="1:15">
      <c r="A217" s="64"/>
      <c r="B217" s="65"/>
      <c r="C217" s="64"/>
      <c r="D217" s="66"/>
      <c r="E217" s="66"/>
      <c r="F217" s="64"/>
      <c r="G217" s="67"/>
      <c r="H217" s="67"/>
      <c r="I217" s="67"/>
      <c r="J217" s="67"/>
      <c r="K217" s="67"/>
      <c r="L217" s="67"/>
      <c r="M217" s="67"/>
      <c r="N217" s="67"/>
      <c r="O217" s="67"/>
    </row>
    <row r="218" ht="20.25" spans="1:15">
      <c r="A218" s="64"/>
      <c r="B218" s="65"/>
      <c r="C218" s="64"/>
      <c r="D218" s="66"/>
      <c r="E218" s="66"/>
      <c r="F218" s="64"/>
      <c r="G218" s="67"/>
      <c r="H218" s="67"/>
      <c r="I218" s="67"/>
      <c r="J218" s="67"/>
      <c r="K218" s="67"/>
      <c r="L218" s="67"/>
      <c r="M218" s="67"/>
      <c r="N218" s="67"/>
      <c r="O218" s="67"/>
    </row>
    <row r="219" ht="20.25" spans="1:15">
      <c r="A219" s="64"/>
      <c r="B219" s="65"/>
      <c r="C219" s="64"/>
      <c r="D219" s="66"/>
      <c r="E219" s="66"/>
      <c r="F219" s="64"/>
      <c r="G219" s="67"/>
      <c r="H219" s="67"/>
      <c r="I219" s="67"/>
      <c r="J219" s="67"/>
      <c r="K219" s="67"/>
      <c r="L219" s="67"/>
      <c r="M219" s="67"/>
      <c r="N219" s="67"/>
      <c r="O219" s="67"/>
    </row>
    <row r="220" ht="20.25" spans="1:15">
      <c r="A220" s="64"/>
      <c r="B220" s="65"/>
      <c r="C220" s="64"/>
      <c r="D220" s="66"/>
      <c r="E220" s="66"/>
      <c r="F220" s="64"/>
      <c r="G220" s="67"/>
      <c r="H220" s="67"/>
      <c r="I220" s="67"/>
      <c r="J220" s="67"/>
      <c r="K220" s="67"/>
      <c r="L220" s="67"/>
      <c r="M220" s="67"/>
      <c r="N220" s="67"/>
      <c r="O220" s="67"/>
    </row>
    <row r="221" ht="20.25" spans="1:15">
      <c r="A221" s="64"/>
      <c r="B221" s="65"/>
      <c r="C221" s="64"/>
      <c r="D221" s="66"/>
      <c r="E221" s="66"/>
      <c r="F221" s="64"/>
      <c r="G221" s="67"/>
      <c r="H221" s="67"/>
      <c r="I221" s="67"/>
      <c r="J221" s="67"/>
      <c r="K221" s="67"/>
      <c r="L221" s="67"/>
      <c r="M221" s="67"/>
      <c r="N221" s="67"/>
      <c r="O221" s="67"/>
    </row>
    <row r="222" ht="20.25" spans="1:15">
      <c r="A222" s="64"/>
      <c r="B222" s="65"/>
      <c r="C222" s="64"/>
      <c r="D222" s="66"/>
      <c r="E222" s="66"/>
      <c r="F222" s="64"/>
      <c r="G222" s="67"/>
      <c r="H222" s="67"/>
      <c r="I222" s="67"/>
      <c r="J222" s="67"/>
      <c r="K222" s="67"/>
      <c r="L222" s="67"/>
      <c r="M222" s="67"/>
      <c r="N222" s="67"/>
      <c r="O222" s="67"/>
    </row>
    <row r="223" ht="20.25" spans="1:15">
      <c r="A223" s="64"/>
      <c r="B223" s="65"/>
      <c r="C223" s="64"/>
      <c r="D223" s="66"/>
      <c r="E223" s="66"/>
      <c r="F223" s="64"/>
      <c r="G223" s="67"/>
      <c r="H223" s="67"/>
      <c r="I223" s="67"/>
      <c r="J223" s="67"/>
      <c r="K223" s="67"/>
      <c r="L223" s="67"/>
      <c r="M223" s="67"/>
      <c r="N223" s="67"/>
      <c r="O223" s="67"/>
    </row>
    <row r="224" ht="20.25" spans="1:15">
      <c r="A224" s="64"/>
      <c r="B224" s="65"/>
      <c r="C224" s="64"/>
      <c r="D224" s="66"/>
      <c r="E224" s="66"/>
      <c r="F224" s="64"/>
      <c r="G224" s="67"/>
      <c r="H224" s="67"/>
      <c r="I224" s="67"/>
      <c r="J224" s="67"/>
      <c r="K224" s="67"/>
      <c r="L224" s="67"/>
      <c r="M224" s="67"/>
      <c r="N224" s="67"/>
      <c r="O224" s="67"/>
    </row>
    <row r="225" ht="20.25" spans="1:15">
      <c r="A225" s="64"/>
      <c r="B225" s="65"/>
      <c r="C225" s="64"/>
      <c r="D225" s="66"/>
      <c r="E225" s="66"/>
      <c r="F225" s="64"/>
      <c r="G225" s="67"/>
      <c r="H225" s="67"/>
      <c r="I225" s="67"/>
      <c r="J225" s="67"/>
      <c r="K225" s="67"/>
      <c r="L225" s="67"/>
      <c r="M225" s="67"/>
      <c r="N225" s="67"/>
      <c r="O225" s="67"/>
    </row>
    <row r="226" ht="20.25" spans="1:15">
      <c r="A226" s="64"/>
      <c r="B226" s="65"/>
      <c r="C226" s="64"/>
      <c r="D226" s="66"/>
      <c r="E226" s="66"/>
      <c r="F226" s="64"/>
      <c r="G226" s="67"/>
      <c r="H226" s="67"/>
      <c r="I226" s="67"/>
      <c r="J226" s="67"/>
      <c r="K226" s="67"/>
      <c r="L226" s="67"/>
      <c r="M226" s="67"/>
      <c r="N226" s="67"/>
      <c r="O226" s="67"/>
    </row>
    <row r="227" ht="20.25" spans="1:15">
      <c r="A227" s="64"/>
      <c r="B227" s="65"/>
      <c r="C227" s="64"/>
      <c r="D227" s="66"/>
      <c r="E227" s="66"/>
      <c r="F227" s="64"/>
      <c r="G227" s="67"/>
      <c r="H227" s="67"/>
      <c r="I227" s="67"/>
      <c r="J227" s="67"/>
      <c r="K227" s="67"/>
      <c r="L227" s="67"/>
      <c r="M227" s="67"/>
      <c r="N227" s="67"/>
      <c r="O227" s="67"/>
    </row>
    <row r="228" ht="20.25" spans="1:15">
      <c r="A228" s="64"/>
      <c r="B228" s="65"/>
      <c r="C228" s="64"/>
      <c r="D228" s="66"/>
      <c r="E228" s="66"/>
      <c r="F228" s="64"/>
      <c r="G228" s="67"/>
      <c r="H228" s="67"/>
      <c r="I228" s="67"/>
      <c r="J228" s="67"/>
      <c r="K228" s="67"/>
      <c r="L228" s="67"/>
      <c r="M228" s="67"/>
      <c r="N228" s="67"/>
      <c r="O228" s="67"/>
    </row>
    <row r="229" ht="20.25" spans="1:15">
      <c r="A229" s="64"/>
      <c r="B229" s="65"/>
      <c r="C229" s="64"/>
      <c r="D229" s="66"/>
      <c r="E229" s="66"/>
      <c r="F229" s="64"/>
      <c r="G229" s="67"/>
      <c r="H229" s="67"/>
      <c r="I229" s="67"/>
      <c r="J229" s="67"/>
      <c r="K229" s="67"/>
      <c r="L229" s="67"/>
      <c r="M229" s="67"/>
      <c r="N229" s="67"/>
      <c r="O229" s="67"/>
    </row>
    <row r="230" ht="20.25" spans="1:15">
      <c r="A230" s="64"/>
      <c r="B230" s="65"/>
      <c r="C230" s="64"/>
      <c r="D230" s="66"/>
      <c r="E230" s="66"/>
      <c r="F230" s="64"/>
      <c r="G230" s="67"/>
      <c r="H230" s="67"/>
      <c r="I230" s="67"/>
      <c r="J230" s="67"/>
      <c r="K230" s="67"/>
      <c r="L230" s="67"/>
      <c r="M230" s="67"/>
      <c r="N230" s="67"/>
      <c r="O230" s="67"/>
    </row>
    <row r="231" ht="20.25" spans="1:15">
      <c r="A231" s="64"/>
      <c r="B231" s="65"/>
      <c r="C231" s="64"/>
      <c r="D231" s="66"/>
      <c r="E231" s="66"/>
      <c r="F231" s="64"/>
      <c r="G231" s="67"/>
      <c r="H231" s="67"/>
      <c r="I231" s="67"/>
      <c r="J231" s="67"/>
      <c r="K231" s="67"/>
      <c r="L231" s="67"/>
      <c r="M231" s="67"/>
      <c r="N231" s="67"/>
      <c r="O231" s="67"/>
    </row>
    <row r="232" ht="20.25" spans="1:15">
      <c r="A232" s="64"/>
      <c r="B232" s="65"/>
      <c r="C232" s="64"/>
      <c r="D232" s="66"/>
      <c r="E232" s="66"/>
      <c r="F232" s="64"/>
      <c r="G232" s="67"/>
      <c r="H232" s="67"/>
      <c r="I232" s="67"/>
      <c r="J232" s="67"/>
      <c r="K232" s="67"/>
      <c r="L232" s="67"/>
      <c r="M232" s="67"/>
      <c r="N232" s="67"/>
      <c r="O232" s="67"/>
    </row>
    <row r="233" ht="20.25" spans="1:15">
      <c r="A233" s="64"/>
      <c r="B233" s="65"/>
      <c r="C233" s="64"/>
      <c r="D233" s="66"/>
      <c r="E233" s="66"/>
      <c r="F233" s="64"/>
      <c r="G233" s="67"/>
      <c r="H233" s="67"/>
      <c r="I233" s="67"/>
      <c r="J233" s="67"/>
      <c r="K233" s="67"/>
      <c r="L233" s="67"/>
      <c r="M233" s="67"/>
      <c r="N233" s="67"/>
      <c r="O233" s="67"/>
    </row>
    <row r="234" ht="20.25" spans="1:15">
      <c r="A234" s="64"/>
      <c r="B234" s="65"/>
      <c r="C234" s="64"/>
      <c r="D234" s="66"/>
      <c r="E234" s="66"/>
      <c r="F234" s="64"/>
      <c r="G234" s="67"/>
      <c r="H234" s="67"/>
      <c r="I234" s="67"/>
      <c r="J234" s="67"/>
      <c r="K234" s="67"/>
      <c r="L234" s="67"/>
      <c r="M234" s="67"/>
      <c r="N234" s="67"/>
      <c r="O234" s="67"/>
    </row>
    <row r="235" ht="20.25" spans="1:15">
      <c r="A235" s="64"/>
      <c r="B235" s="65"/>
      <c r="C235" s="64"/>
      <c r="D235" s="66"/>
      <c r="E235" s="66"/>
      <c r="F235" s="64"/>
      <c r="G235" s="67"/>
      <c r="H235" s="67"/>
      <c r="I235" s="67"/>
      <c r="J235" s="67"/>
      <c r="K235" s="67"/>
      <c r="L235" s="67"/>
      <c r="M235" s="67"/>
      <c r="N235" s="67"/>
      <c r="O235" s="67"/>
    </row>
    <row r="236" ht="20.25" spans="1:15">
      <c r="A236" s="64"/>
      <c r="B236" s="65"/>
      <c r="C236" s="64"/>
      <c r="D236" s="66"/>
      <c r="E236" s="66"/>
      <c r="F236" s="64"/>
      <c r="G236" s="67"/>
      <c r="H236" s="67"/>
      <c r="I236" s="67"/>
      <c r="J236" s="67"/>
      <c r="K236" s="67"/>
      <c r="L236" s="67"/>
      <c r="M236" s="67"/>
      <c r="N236" s="67"/>
      <c r="O236" s="67"/>
    </row>
    <row r="237" ht="20.25" spans="1:15">
      <c r="A237" s="64"/>
      <c r="B237" s="65"/>
      <c r="C237" s="64"/>
      <c r="D237" s="66"/>
      <c r="E237" s="66"/>
      <c r="F237" s="64"/>
      <c r="G237" s="67"/>
      <c r="H237" s="67"/>
      <c r="I237" s="67"/>
      <c r="J237" s="67"/>
      <c r="K237" s="67"/>
      <c r="L237" s="67"/>
      <c r="M237" s="67"/>
      <c r="N237" s="67"/>
      <c r="O237" s="67"/>
    </row>
    <row r="238" ht="20.25" spans="1:15">
      <c r="A238" s="64"/>
      <c r="B238" s="65"/>
      <c r="C238" s="64"/>
      <c r="D238" s="66"/>
      <c r="E238" s="66"/>
      <c r="F238" s="64"/>
      <c r="G238" s="67"/>
      <c r="H238" s="67"/>
      <c r="I238" s="67"/>
      <c r="J238" s="67"/>
      <c r="K238" s="67"/>
      <c r="L238" s="67"/>
      <c r="M238" s="67"/>
      <c r="N238" s="67"/>
      <c r="O238" s="67"/>
    </row>
    <row r="239" ht="20.25" spans="1:15">
      <c r="A239" s="64"/>
      <c r="B239" s="65"/>
      <c r="C239" s="64"/>
      <c r="D239" s="66"/>
      <c r="E239" s="66"/>
      <c r="F239" s="64"/>
      <c r="G239" s="67"/>
      <c r="H239" s="67"/>
      <c r="I239" s="67"/>
      <c r="J239" s="67"/>
      <c r="K239" s="67"/>
      <c r="L239" s="67"/>
      <c r="M239" s="67"/>
      <c r="N239" s="67"/>
      <c r="O239" s="67"/>
    </row>
    <row r="240" ht="20.25" spans="1:15">
      <c r="A240" s="64"/>
      <c r="B240" s="65"/>
      <c r="C240" s="64"/>
      <c r="D240" s="66"/>
      <c r="E240" s="66"/>
      <c r="F240" s="64"/>
      <c r="G240" s="67"/>
      <c r="H240" s="67"/>
      <c r="I240" s="67"/>
      <c r="J240" s="67"/>
      <c r="K240" s="67"/>
      <c r="L240" s="67"/>
      <c r="M240" s="67"/>
      <c r="N240" s="67"/>
      <c r="O240" s="67"/>
    </row>
    <row r="241" ht="20.25" spans="1:15">
      <c r="A241" s="64"/>
      <c r="B241" s="65"/>
      <c r="C241" s="64"/>
      <c r="D241" s="66"/>
      <c r="E241" s="66"/>
      <c r="F241" s="64"/>
      <c r="G241" s="67"/>
      <c r="H241" s="67"/>
      <c r="I241" s="67"/>
      <c r="J241" s="67"/>
      <c r="K241" s="67"/>
      <c r="L241" s="67"/>
      <c r="M241" s="67"/>
      <c r="N241" s="67"/>
      <c r="O241" s="67"/>
    </row>
    <row r="242" ht="20.25" spans="1:15">
      <c r="A242" s="64"/>
      <c r="B242" s="65"/>
      <c r="C242" s="64"/>
      <c r="D242" s="66"/>
      <c r="E242" s="66"/>
      <c r="F242" s="64"/>
      <c r="G242" s="67"/>
      <c r="H242" s="67"/>
      <c r="I242" s="67"/>
      <c r="J242" s="67"/>
      <c r="K242" s="67"/>
      <c r="L242" s="67"/>
      <c r="M242" s="67"/>
      <c r="N242" s="67"/>
      <c r="O242" s="67"/>
    </row>
    <row r="243" ht="20.25" spans="1:15">
      <c r="A243" s="64"/>
      <c r="B243" s="65"/>
      <c r="C243" s="64"/>
      <c r="D243" s="66"/>
      <c r="E243" s="66"/>
      <c r="F243" s="64"/>
      <c r="G243" s="67"/>
      <c r="H243" s="67"/>
      <c r="I243" s="67"/>
      <c r="J243" s="67"/>
      <c r="K243" s="67"/>
      <c r="L243" s="67"/>
      <c r="M243" s="67"/>
      <c r="N243" s="67"/>
      <c r="O243" s="67"/>
    </row>
    <row r="244" ht="20.25" spans="1:15">
      <c r="A244" s="64"/>
      <c r="B244" s="65"/>
      <c r="C244" s="64"/>
      <c r="D244" s="66"/>
      <c r="E244" s="66"/>
      <c r="F244" s="64"/>
      <c r="G244" s="67"/>
      <c r="H244" s="67"/>
      <c r="I244" s="67"/>
      <c r="J244" s="67"/>
      <c r="K244" s="67"/>
      <c r="L244" s="67"/>
      <c r="M244" s="67"/>
      <c r="N244" s="67"/>
      <c r="O244" s="67"/>
    </row>
    <row r="245" ht="20.25" spans="1:15">
      <c r="A245" s="64"/>
      <c r="B245" s="65"/>
      <c r="C245" s="64"/>
      <c r="D245" s="66"/>
      <c r="E245" s="66"/>
      <c r="F245" s="64"/>
      <c r="G245" s="67"/>
      <c r="H245" s="67"/>
      <c r="I245" s="67"/>
      <c r="J245" s="67"/>
      <c r="K245" s="67"/>
      <c r="L245" s="67"/>
      <c r="M245" s="67"/>
      <c r="N245" s="67"/>
      <c r="O245" s="67"/>
    </row>
    <row r="246" ht="20.25" spans="1:15">
      <c r="A246" s="64"/>
      <c r="B246" s="65"/>
      <c r="C246" s="64"/>
      <c r="D246" s="66"/>
      <c r="E246" s="66"/>
      <c r="F246" s="64"/>
      <c r="G246" s="67"/>
      <c r="H246" s="67"/>
      <c r="I246" s="67"/>
      <c r="J246" s="67"/>
      <c r="K246" s="67"/>
      <c r="L246" s="67"/>
      <c r="M246" s="67"/>
      <c r="N246" s="67"/>
      <c r="O246" s="67"/>
    </row>
    <row r="247" ht="20.25" spans="1:15">
      <c r="A247" s="64"/>
      <c r="B247" s="65"/>
      <c r="C247" s="64"/>
      <c r="D247" s="66"/>
      <c r="E247" s="66"/>
      <c r="F247" s="64"/>
      <c r="G247" s="67"/>
      <c r="H247" s="67"/>
      <c r="I247" s="67"/>
      <c r="J247" s="67"/>
      <c r="K247" s="67"/>
      <c r="L247" s="67"/>
      <c r="M247" s="67"/>
      <c r="N247" s="67"/>
      <c r="O247" s="67"/>
    </row>
    <row r="248" ht="20.25" spans="1:15">
      <c r="A248" s="64"/>
      <c r="B248" s="65"/>
      <c r="C248" s="64"/>
      <c r="D248" s="66"/>
      <c r="E248" s="66"/>
      <c r="F248" s="64"/>
      <c r="G248" s="67"/>
      <c r="H248" s="67"/>
      <c r="I248" s="67"/>
      <c r="J248" s="67"/>
      <c r="K248" s="67"/>
      <c r="L248" s="67"/>
      <c r="M248" s="67"/>
      <c r="N248" s="67"/>
      <c r="O248" s="67"/>
    </row>
    <row r="249" ht="20.25" spans="1:15">
      <c r="A249" s="64"/>
      <c r="B249" s="65"/>
      <c r="C249" s="64"/>
      <c r="D249" s="66"/>
      <c r="E249" s="66"/>
      <c r="F249" s="64"/>
      <c r="G249" s="67"/>
      <c r="H249" s="67"/>
      <c r="I249" s="67"/>
      <c r="J249" s="67"/>
      <c r="K249" s="67"/>
      <c r="L249" s="67"/>
      <c r="M249" s="67"/>
      <c r="N249" s="67"/>
      <c r="O249" s="67"/>
    </row>
    <row r="250" ht="20.25" spans="1:15">
      <c r="A250" s="64"/>
      <c r="B250" s="65"/>
      <c r="C250" s="64"/>
      <c r="D250" s="66"/>
      <c r="E250" s="66"/>
      <c r="F250" s="64"/>
      <c r="G250" s="67"/>
      <c r="H250" s="67"/>
      <c r="I250" s="67"/>
      <c r="J250" s="67"/>
      <c r="K250" s="67"/>
      <c r="L250" s="67"/>
      <c r="M250" s="67"/>
      <c r="N250" s="67"/>
      <c r="O250" s="67"/>
    </row>
    <row r="251" ht="20.25" spans="1:15">
      <c r="A251" s="64"/>
      <c r="B251" s="65"/>
      <c r="C251" s="64"/>
      <c r="D251" s="66"/>
      <c r="E251" s="66"/>
      <c r="F251" s="64"/>
      <c r="G251" s="67"/>
      <c r="H251" s="67"/>
      <c r="I251" s="67"/>
      <c r="J251" s="67"/>
      <c r="K251" s="67"/>
      <c r="L251" s="67"/>
      <c r="M251" s="67"/>
      <c r="N251" s="67"/>
      <c r="O251" s="67"/>
    </row>
    <row r="252" ht="20.25" spans="1:15">
      <c r="A252" s="64"/>
      <c r="B252" s="65"/>
      <c r="C252" s="64"/>
      <c r="D252" s="66"/>
      <c r="E252" s="66"/>
      <c r="F252" s="64"/>
      <c r="G252" s="67"/>
      <c r="H252" s="67"/>
      <c r="I252" s="67"/>
      <c r="J252" s="67"/>
      <c r="K252" s="67"/>
      <c r="L252" s="67"/>
      <c r="M252" s="67"/>
      <c r="N252" s="67"/>
      <c r="O252" s="67"/>
    </row>
    <row r="253" ht="20.25" spans="1:15">
      <c r="A253" s="64"/>
      <c r="B253" s="65"/>
      <c r="C253" s="64"/>
      <c r="D253" s="66"/>
      <c r="E253" s="66"/>
      <c r="F253" s="64"/>
      <c r="G253" s="67"/>
      <c r="H253" s="67"/>
      <c r="I253" s="67"/>
      <c r="J253" s="67"/>
      <c r="K253" s="67"/>
      <c r="L253" s="67"/>
      <c r="M253" s="67"/>
      <c r="N253" s="67"/>
      <c r="O253" s="67"/>
    </row>
    <row r="254" ht="20.25" spans="1:15">
      <c r="A254" s="64"/>
      <c r="B254" s="65"/>
      <c r="C254" s="64"/>
      <c r="D254" s="66"/>
      <c r="E254" s="66"/>
      <c r="F254" s="64"/>
      <c r="G254" s="67"/>
      <c r="H254" s="67"/>
      <c r="I254" s="67"/>
      <c r="J254" s="67"/>
      <c r="K254" s="67"/>
      <c r="L254" s="67"/>
      <c r="M254" s="67"/>
      <c r="N254" s="67"/>
      <c r="O254" s="67"/>
    </row>
    <row r="255" ht="20.25" spans="1:15">
      <c r="A255" s="64"/>
      <c r="B255" s="65"/>
      <c r="C255" s="64"/>
      <c r="D255" s="66"/>
      <c r="E255" s="66"/>
      <c r="F255" s="64"/>
      <c r="G255" s="67"/>
      <c r="H255" s="67"/>
      <c r="I255" s="67"/>
      <c r="J255" s="67"/>
      <c r="K255" s="67"/>
      <c r="L255" s="67"/>
      <c r="M255" s="67"/>
      <c r="N255" s="67"/>
      <c r="O255" s="67"/>
    </row>
    <row r="256" ht="20.25" spans="1:15">
      <c r="A256" s="64"/>
      <c r="B256" s="65"/>
      <c r="C256" s="64"/>
      <c r="D256" s="66"/>
      <c r="E256" s="66"/>
      <c r="F256" s="64"/>
      <c r="G256" s="67"/>
      <c r="H256" s="67"/>
      <c r="I256" s="67"/>
      <c r="J256" s="67"/>
      <c r="K256" s="67"/>
      <c r="L256" s="67"/>
      <c r="M256" s="67"/>
      <c r="N256" s="67"/>
      <c r="O256" s="67"/>
    </row>
    <row r="257" ht="20.25" spans="1:15">
      <c r="A257" s="64"/>
      <c r="B257" s="65"/>
      <c r="C257" s="64"/>
      <c r="D257" s="66"/>
      <c r="E257" s="66"/>
      <c r="F257" s="64"/>
      <c r="G257" s="67"/>
      <c r="H257" s="67"/>
      <c r="I257" s="67"/>
      <c r="J257" s="67"/>
      <c r="K257" s="67"/>
      <c r="L257" s="67"/>
      <c r="M257" s="67"/>
      <c r="N257" s="67"/>
      <c r="O257" s="67"/>
    </row>
    <row r="258" ht="20.25" spans="1:15">
      <c r="A258" s="64"/>
      <c r="B258" s="65"/>
      <c r="C258" s="64"/>
      <c r="D258" s="66"/>
      <c r="E258" s="66"/>
      <c r="F258" s="64"/>
      <c r="G258" s="67"/>
      <c r="H258" s="67"/>
      <c r="I258" s="67"/>
      <c r="J258" s="67"/>
      <c r="K258" s="67"/>
      <c r="L258" s="67"/>
      <c r="M258" s="67"/>
      <c r="N258" s="67"/>
      <c r="O258" s="67"/>
    </row>
    <row r="259" ht="20.25" spans="1:15">
      <c r="A259" s="64"/>
      <c r="B259" s="65"/>
      <c r="C259" s="64"/>
      <c r="D259" s="66"/>
      <c r="E259" s="66"/>
      <c r="F259" s="64"/>
      <c r="G259" s="67"/>
      <c r="H259" s="67"/>
      <c r="I259" s="67"/>
      <c r="J259" s="67"/>
      <c r="K259" s="67"/>
      <c r="L259" s="67"/>
      <c r="M259" s="67"/>
      <c r="N259" s="67"/>
      <c r="O259" s="67"/>
    </row>
    <row r="260" ht="20.25" spans="1:15">
      <c r="A260" s="64"/>
      <c r="B260" s="65"/>
      <c r="C260" s="64"/>
      <c r="D260" s="66"/>
      <c r="E260" s="66"/>
      <c r="F260" s="64"/>
      <c r="G260" s="67"/>
      <c r="H260" s="67"/>
      <c r="I260" s="67"/>
      <c r="J260" s="67"/>
      <c r="K260" s="67"/>
      <c r="L260" s="67"/>
      <c r="M260" s="67"/>
      <c r="N260" s="67"/>
      <c r="O260" s="67"/>
    </row>
    <row r="261" ht="20.25" spans="1:15">
      <c r="A261" s="64"/>
      <c r="B261" s="65"/>
      <c r="C261" s="64"/>
      <c r="D261" s="66"/>
      <c r="E261" s="66"/>
      <c r="F261" s="64"/>
      <c r="G261" s="67"/>
      <c r="H261" s="67"/>
      <c r="I261" s="67"/>
      <c r="J261" s="67"/>
      <c r="K261" s="67"/>
      <c r="L261" s="67"/>
      <c r="M261" s="67"/>
      <c r="N261" s="67"/>
      <c r="O261" s="67"/>
    </row>
    <row r="262" ht="20.25" spans="1:15">
      <c r="A262" s="64"/>
      <c r="B262" s="65"/>
      <c r="C262" s="64"/>
      <c r="D262" s="66"/>
      <c r="E262" s="66"/>
      <c r="F262" s="64"/>
      <c r="G262" s="67"/>
      <c r="H262" s="67"/>
      <c r="I262" s="67"/>
      <c r="J262" s="67"/>
      <c r="K262" s="67"/>
      <c r="L262" s="67"/>
      <c r="M262" s="67"/>
      <c r="N262" s="67"/>
      <c r="O262" s="67"/>
    </row>
    <row r="263" ht="20.25" spans="1:15">
      <c r="A263" s="64"/>
      <c r="B263" s="65"/>
      <c r="C263" s="64"/>
      <c r="D263" s="66"/>
      <c r="E263" s="66"/>
      <c r="F263" s="64"/>
      <c r="G263" s="67"/>
      <c r="H263" s="67"/>
      <c r="I263" s="67"/>
      <c r="J263" s="67"/>
      <c r="K263" s="67"/>
      <c r="L263" s="67"/>
      <c r="M263" s="67"/>
      <c r="N263" s="67"/>
      <c r="O263" s="67"/>
    </row>
    <row r="264" ht="20.25" spans="1:15">
      <c r="A264" s="64"/>
      <c r="B264" s="65"/>
      <c r="C264" s="64"/>
      <c r="D264" s="66"/>
      <c r="E264" s="66"/>
      <c r="F264" s="64"/>
      <c r="G264" s="67"/>
      <c r="H264" s="67"/>
      <c r="I264" s="67"/>
      <c r="J264" s="67"/>
      <c r="K264" s="67"/>
      <c r="L264" s="67"/>
      <c r="M264" s="67"/>
      <c r="N264" s="67"/>
      <c r="O264" s="67"/>
    </row>
    <row r="265" ht="20.25" spans="1:15">
      <c r="A265" s="64"/>
      <c r="B265" s="65"/>
      <c r="C265" s="64"/>
      <c r="D265" s="66"/>
      <c r="E265" s="66"/>
      <c r="F265" s="64"/>
      <c r="G265" s="67"/>
      <c r="H265" s="67"/>
      <c r="I265" s="67"/>
      <c r="J265" s="67"/>
      <c r="K265" s="67"/>
      <c r="L265" s="67"/>
      <c r="M265" s="67"/>
      <c r="N265" s="67"/>
      <c r="O265" s="67"/>
    </row>
    <row r="266" ht="20.25" spans="1:15">
      <c r="A266" s="64"/>
      <c r="B266" s="65"/>
      <c r="C266" s="64"/>
      <c r="D266" s="66"/>
      <c r="E266" s="66"/>
      <c r="F266" s="64"/>
      <c r="G266" s="67"/>
      <c r="H266" s="67"/>
      <c r="I266" s="67"/>
      <c r="J266" s="67"/>
      <c r="K266" s="67"/>
      <c r="L266" s="67"/>
      <c r="M266" s="67"/>
      <c r="N266" s="67"/>
      <c r="O266" s="67"/>
    </row>
    <row r="267" ht="20.25" spans="1:15">
      <c r="A267" s="64"/>
      <c r="B267" s="65"/>
      <c r="C267" s="64"/>
      <c r="D267" s="66"/>
      <c r="E267" s="66"/>
      <c r="F267" s="64"/>
      <c r="G267" s="67"/>
      <c r="H267" s="67"/>
      <c r="I267" s="67"/>
      <c r="J267" s="67"/>
      <c r="K267" s="67"/>
      <c r="L267" s="67"/>
      <c r="M267" s="67"/>
      <c r="N267" s="67"/>
      <c r="O267" s="67"/>
    </row>
    <row r="268" ht="20.25" spans="1:15">
      <c r="A268" s="64"/>
      <c r="B268" s="65"/>
      <c r="C268" s="64"/>
      <c r="D268" s="66"/>
      <c r="E268" s="66"/>
      <c r="F268" s="64"/>
      <c r="G268" s="67"/>
      <c r="H268" s="67"/>
      <c r="I268" s="67"/>
      <c r="J268" s="67"/>
      <c r="K268" s="67"/>
      <c r="L268" s="67"/>
      <c r="M268" s="67"/>
      <c r="N268" s="67"/>
      <c r="O268" s="67"/>
    </row>
    <row r="269" ht="20.25" spans="1:15">
      <c r="A269" s="64"/>
      <c r="B269" s="65"/>
      <c r="C269" s="64"/>
      <c r="D269" s="66"/>
      <c r="E269" s="66"/>
      <c r="F269" s="64"/>
      <c r="G269" s="67"/>
      <c r="H269" s="67"/>
      <c r="I269" s="67"/>
      <c r="J269" s="67"/>
      <c r="K269" s="67"/>
      <c r="L269" s="67"/>
      <c r="M269" s="67"/>
      <c r="N269" s="67"/>
      <c r="O269" s="67"/>
    </row>
    <row r="270" ht="20.25" spans="1:15">
      <c r="A270" s="64"/>
      <c r="B270" s="65"/>
      <c r="C270" s="64"/>
      <c r="D270" s="66"/>
      <c r="E270" s="66"/>
      <c r="F270" s="64"/>
      <c r="G270" s="67"/>
      <c r="H270" s="67"/>
      <c r="I270" s="67"/>
      <c r="J270" s="67"/>
      <c r="K270" s="67"/>
      <c r="L270" s="67"/>
      <c r="M270" s="67"/>
      <c r="N270" s="67"/>
      <c r="O270" s="67"/>
    </row>
    <row r="271" ht="20.25" spans="1:15">
      <c r="A271" s="64"/>
      <c r="B271" s="65"/>
      <c r="C271" s="64"/>
      <c r="D271" s="66"/>
      <c r="E271" s="66"/>
      <c r="F271" s="64"/>
      <c r="G271" s="67"/>
      <c r="H271" s="67"/>
      <c r="I271" s="67"/>
      <c r="J271" s="67"/>
      <c r="K271" s="67"/>
      <c r="L271" s="67"/>
      <c r="M271" s="67"/>
      <c r="N271" s="67"/>
      <c r="O271" s="67"/>
    </row>
    <row r="272" ht="20.25" spans="1:15">
      <c r="A272" s="64"/>
      <c r="B272" s="65"/>
      <c r="C272" s="64"/>
      <c r="D272" s="66"/>
      <c r="E272" s="66"/>
      <c r="F272" s="64"/>
      <c r="G272" s="67"/>
      <c r="H272" s="67"/>
      <c r="I272" s="67"/>
      <c r="J272" s="67"/>
      <c r="K272" s="67"/>
      <c r="L272" s="67"/>
      <c r="M272" s="67"/>
      <c r="N272" s="67"/>
      <c r="O272" s="67"/>
    </row>
    <row r="273" ht="20.25" spans="1:15">
      <c r="A273" s="64"/>
      <c r="B273" s="65"/>
      <c r="C273" s="64"/>
      <c r="D273" s="66"/>
      <c r="E273" s="66"/>
      <c r="F273" s="64"/>
      <c r="G273" s="67"/>
      <c r="H273" s="67"/>
      <c r="I273" s="67"/>
      <c r="J273" s="67"/>
      <c r="K273" s="67"/>
      <c r="L273" s="67"/>
      <c r="M273" s="67"/>
      <c r="N273" s="67"/>
      <c r="O273" s="67"/>
    </row>
    <row r="274" ht="20.25" spans="1:15">
      <c r="A274" s="64"/>
      <c r="B274" s="65"/>
      <c r="C274" s="64"/>
      <c r="D274" s="66"/>
      <c r="E274" s="66"/>
      <c r="F274" s="64"/>
      <c r="G274" s="67"/>
      <c r="H274" s="67"/>
      <c r="I274" s="67"/>
      <c r="J274" s="67"/>
      <c r="K274" s="67"/>
      <c r="L274" s="67"/>
      <c r="M274" s="67"/>
      <c r="N274" s="67"/>
      <c r="O274" s="67"/>
    </row>
    <row r="275" ht="20.25" spans="1:15">
      <c r="A275" s="64"/>
      <c r="B275" s="65"/>
      <c r="C275" s="64"/>
      <c r="D275" s="66"/>
      <c r="E275" s="66"/>
      <c r="F275" s="64"/>
      <c r="G275" s="67"/>
      <c r="H275" s="67"/>
      <c r="I275" s="67"/>
      <c r="J275" s="67"/>
      <c r="K275" s="67"/>
      <c r="L275" s="67"/>
      <c r="M275" s="67"/>
      <c r="N275" s="67"/>
      <c r="O275" s="67"/>
    </row>
    <row r="276" ht="20.25" spans="1:15">
      <c r="A276" s="64"/>
      <c r="B276" s="65"/>
      <c r="C276" s="64"/>
      <c r="D276" s="66"/>
      <c r="E276" s="66"/>
      <c r="F276" s="64"/>
      <c r="G276" s="67"/>
      <c r="H276" s="67"/>
      <c r="I276" s="67"/>
      <c r="J276" s="67"/>
      <c r="K276" s="67"/>
      <c r="L276" s="67"/>
      <c r="M276" s="67"/>
      <c r="N276" s="67"/>
      <c r="O276" s="67"/>
    </row>
    <row r="277" ht="20.25" spans="1:15">
      <c r="A277" s="64"/>
      <c r="B277" s="65"/>
      <c r="C277" s="64"/>
      <c r="D277" s="66"/>
      <c r="E277" s="66"/>
      <c r="F277" s="64"/>
      <c r="G277" s="67"/>
      <c r="H277" s="67"/>
      <c r="I277" s="67"/>
      <c r="J277" s="67"/>
      <c r="K277" s="67"/>
      <c r="L277" s="67"/>
      <c r="M277" s="67"/>
      <c r="N277" s="67"/>
      <c r="O277" s="67"/>
    </row>
    <row r="278" ht="20.25" spans="1:15">
      <c r="A278" s="64"/>
      <c r="B278" s="65"/>
      <c r="C278" s="64"/>
      <c r="D278" s="66"/>
      <c r="E278" s="66"/>
      <c r="F278" s="64"/>
      <c r="G278" s="67"/>
      <c r="H278" s="67"/>
      <c r="I278" s="67"/>
      <c r="J278" s="67"/>
      <c r="K278" s="67"/>
      <c r="L278" s="67"/>
      <c r="M278" s="67"/>
      <c r="N278" s="67"/>
      <c r="O278" s="67"/>
    </row>
    <row r="279" ht="20.25" spans="1:15">
      <c r="A279" s="64"/>
      <c r="B279" s="65"/>
      <c r="C279" s="64"/>
      <c r="D279" s="66"/>
      <c r="E279" s="66"/>
      <c r="F279" s="64"/>
      <c r="G279" s="67"/>
      <c r="H279" s="67"/>
      <c r="I279" s="67"/>
      <c r="J279" s="67"/>
      <c r="K279" s="67"/>
      <c r="L279" s="67"/>
      <c r="M279" s="67"/>
      <c r="N279" s="67"/>
      <c r="O279" s="67"/>
    </row>
    <row r="280" ht="20.25" spans="1:15">
      <c r="A280" s="64"/>
      <c r="B280" s="65"/>
      <c r="C280" s="64"/>
      <c r="D280" s="66"/>
      <c r="E280" s="66"/>
      <c r="F280" s="64"/>
      <c r="G280" s="67"/>
      <c r="H280" s="67"/>
      <c r="I280" s="67"/>
      <c r="J280" s="67"/>
      <c r="K280" s="67"/>
      <c r="L280" s="67"/>
      <c r="M280" s="67"/>
      <c r="N280" s="67"/>
      <c r="O280" s="67"/>
    </row>
    <row r="281" ht="20.25" spans="1:15">
      <c r="A281" s="64"/>
      <c r="B281" s="65"/>
      <c r="C281" s="64"/>
      <c r="D281" s="66"/>
      <c r="E281" s="66"/>
      <c r="F281" s="64"/>
      <c r="G281" s="67"/>
      <c r="H281" s="67"/>
      <c r="I281" s="67"/>
      <c r="J281" s="67"/>
      <c r="K281" s="67"/>
      <c r="L281" s="67"/>
      <c r="M281" s="67"/>
      <c r="N281" s="67"/>
      <c r="O281" s="67"/>
    </row>
    <row r="282" ht="20.25" spans="1:15">
      <c r="A282" s="64"/>
      <c r="B282" s="65"/>
      <c r="C282" s="64"/>
      <c r="D282" s="66"/>
      <c r="E282" s="66"/>
      <c r="F282" s="64"/>
      <c r="G282" s="67"/>
      <c r="H282" s="67"/>
      <c r="I282" s="67"/>
      <c r="J282" s="67"/>
      <c r="K282" s="67"/>
      <c r="L282" s="67"/>
      <c r="M282" s="67"/>
      <c r="N282" s="67"/>
      <c r="O282" s="67"/>
    </row>
    <row r="283" ht="20.25" spans="1:15">
      <c r="A283" s="64"/>
      <c r="B283" s="65"/>
      <c r="C283" s="64"/>
      <c r="D283" s="66"/>
      <c r="E283" s="66"/>
      <c r="F283" s="64"/>
      <c r="G283" s="67"/>
      <c r="H283" s="67"/>
      <c r="I283" s="67"/>
      <c r="J283" s="67"/>
      <c r="K283" s="67"/>
      <c r="L283" s="67"/>
      <c r="M283" s="67"/>
      <c r="N283" s="67"/>
      <c r="O283" s="67"/>
    </row>
    <row r="284" ht="20.25" spans="1:15">
      <c r="A284" s="64"/>
      <c r="B284" s="65"/>
      <c r="C284" s="64"/>
      <c r="D284" s="66"/>
      <c r="E284" s="66"/>
      <c r="F284" s="64"/>
      <c r="G284" s="67"/>
      <c r="H284" s="67"/>
      <c r="I284" s="67"/>
      <c r="J284" s="67"/>
      <c r="K284" s="67"/>
      <c r="L284" s="67"/>
      <c r="M284" s="67"/>
      <c r="N284" s="67"/>
      <c r="O284" s="67"/>
    </row>
    <row r="285" ht="20.25" spans="1:15">
      <c r="A285" s="64"/>
      <c r="B285" s="65"/>
      <c r="C285" s="64"/>
      <c r="D285" s="66"/>
      <c r="E285" s="66"/>
      <c r="F285" s="64"/>
      <c r="G285" s="67"/>
      <c r="H285" s="67"/>
      <c r="I285" s="67"/>
      <c r="J285" s="67"/>
      <c r="K285" s="67"/>
      <c r="L285" s="67"/>
      <c r="M285" s="67"/>
      <c r="N285" s="67"/>
      <c r="O285" s="67"/>
    </row>
    <row r="286" ht="20.25" spans="1:15">
      <c r="A286" s="64"/>
      <c r="B286" s="65"/>
      <c r="C286" s="64"/>
      <c r="D286" s="66"/>
      <c r="E286" s="66"/>
      <c r="F286" s="64"/>
      <c r="G286" s="67"/>
      <c r="H286" s="67"/>
      <c r="I286" s="67"/>
      <c r="J286" s="67"/>
      <c r="K286" s="67"/>
      <c r="L286" s="67"/>
      <c r="M286" s="67"/>
      <c r="N286" s="67"/>
      <c r="O286" s="67"/>
    </row>
    <row r="287" ht="20.25" spans="1:15">
      <c r="A287" s="64"/>
      <c r="B287" s="65"/>
      <c r="C287" s="64"/>
      <c r="D287" s="66"/>
      <c r="E287" s="66"/>
      <c r="F287" s="64"/>
      <c r="G287" s="67"/>
      <c r="H287" s="67"/>
      <c r="I287" s="67"/>
      <c r="J287" s="67"/>
      <c r="K287" s="67"/>
      <c r="L287" s="67"/>
      <c r="M287" s="67"/>
      <c r="N287" s="67"/>
      <c r="O287" s="67"/>
    </row>
    <row r="288" ht="20.25" spans="1:15">
      <c r="A288" s="64"/>
      <c r="B288" s="65"/>
      <c r="C288" s="64"/>
      <c r="D288" s="66"/>
      <c r="E288" s="66"/>
      <c r="F288" s="64"/>
      <c r="G288" s="67"/>
      <c r="H288" s="67"/>
      <c r="I288" s="67"/>
      <c r="J288" s="67"/>
      <c r="K288" s="67"/>
      <c r="L288" s="67"/>
      <c r="M288" s="67"/>
      <c r="N288" s="67"/>
      <c r="O288" s="67"/>
    </row>
    <row r="289" ht="20.25" spans="1:15">
      <c r="A289" s="64"/>
      <c r="B289" s="65"/>
      <c r="C289" s="64"/>
      <c r="D289" s="66"/>
      <c r="E289" s="66"/>
      <c r="F289" s="64"/>
      <c r="G289" s="67"/>
      <c r="H289" s="67"/>
      <c r="I289" s="67"/>
      <c r="J289" s="67"/>
      <c r="K289" s="67"/>
      <c r="L289" s="67"/>
      <c r="M289" s="67"/>
      <c r="N289" s="67"/>
      <c r="O289" s="67"/>
    </row>
    <row r="290" ht="20.25" spans="1:15">
      <c r="A290" s="64"/>
      <c r="B290" s="65"/>
      <c r="C290" s="64"/>
      <c r="D290" s="66"/>
      <c r="E290" s="66"/>
      <c r="F290" s="64"/>
      <c r="G290" s="67"/>
      <c r="H290" s="67"/>
      <c r="I290" s="67"/>
      <c r="J290" s="67"/>
      <c r="K290" s="67"/>
      <c r="L290" s="67"/>
      <c r="M290" s="67"/>
      <c r="N290" s="67"/>
      <c r="O290" s="67"/>
    </row>
    <row r="291" ht="20.25" spans="1:15">
      <c r="A291" s="64"/>
      <c r="B291" s="65"/>
      <c r="C291" s="64"/>
      <c r="D291" s="66"/>
      <c r="E291" s="66"/>
      <c r="F291" s="64"/>
      <c r="G291" s="67"/>
      <c r="H291" s="67"/>
      <c r="I291" s="67"/>
      <c r="J291" s="67"/>
      <c r="K291" s="67"/>
      <c r="L291" s="67"/>
      <c r="M291" s="67"/>
      <c r="N291" s="67"/>
      <c r="O291" s="67"/>
    </row>
    <row r="292" ht="20.25" spans="1:15">
      <c r="A292" s="64"/>
      <c r="B292" s="65"/>
      <c r="C292" s="64"/>
      <c r="D292" s="66"/>
      <c r="E292" s="66"/>
      <c r="F292" s="64"/>
      <c r="G292" s="67"/>
      <c r="H292" s="67"/>
      <c r="I292" s="67"/>
      <c r="J292" s="67"/>
      <c r="K292" s="67"/>
      <c r="L292" s="67"/>
      <c r="M292" s="67"/>
      <c r="N292" s="67"/>
      <c r="O292" s="67"/>
    </row>
    <row r="293" ht="20.25" spans="1:15">
      <c r="A293" s="64"/>
      <c r="B293" s="65"/>
      <c r="C293" s="64"/>
      <c r="D293" s="66"/>
      <c r="E293" s="66"/>
      <c r="F293" s="64"/>
      <c r="G293" s="67"/>
      <c r="H293" s="67"/>
      <c r="I293" s="67"/>
      <c r="J293" s="67"/>
      <c r="K293" s="67"/>
      <c r="L293" s="67"/>
      <c r="M293" s="67"/>
      <c r="N293" s="67"/>
      <c r="O293" s="67"/>
    </row>
    <row r="294" ht="20.25" spans="1:15">
      <c r="A294" s="64"/>
      <c r="B294" s="65"/>
      <c r="C294" s="64"/>
      <c r="D294" s="66"/>
      <c r="E294" s="66"/>
      <c r="F294" s="64"/>
      <c r="G294" s="67"/>
      <c r="H294" s="67"/>
      <c r="I294" s="67"/>
      <c r="J294" s="67"/>
      <c r="K294" s="67"/>
      <c r="L294" s="67"/>
      <c r="M294" s="67"/>
      <c r="N294" s="67"/>
      <c r="O294" s="67"/>
    </row>
    <row r="295" ht="20.25" spans="1:15">
      <c r="A295" s="64"/>
      <c r="B295" s="65"/>
      <c r="C295" s="64"/>
      <c r="D295" s="66"/>
      <c r="E295" s="66"/>
      <c r="F295" s="64"/>
      <c r="G295" s="67"/>
      <c r="H295" s="67"/>
      <c r="I295" s="67"/>
      <c r="J295" s="67"/>
      <c r="K295" s="67"/>
      <c r="L295" s="67"/>
      <c r="M295" s="67"/>
      <c r="N295" s="67"/>
      <c r="O295" s="67"/>
    </row>
    <row r="296" ht="20.25" spans="1:15">
      <c r="A296" s="64"/>
      <c r="B296" s="65"/>
      <c r="C296" s="64"/>
      <c r="D296" s="66"/>
      <c r="E296" s="66"/>
      <c r="F296" s="64"/>
      <c r="G296" s="67"/>
      <c r="H296" s="67"/>
      <c r="I296" s="67"/>
      <c r="J296" s="67"/>
      <c r="K296" s="67"/>
      <c r="L296" s="67"/>
      <c r="M296" s="67"/>
      <c r="N296" s="67"/>
      <c r="O296" s="67"/>
    </row>
    <row r="297" ht="20.25" spans="1:15">
      <c r="A297" s="64"/>
      <c r="B297" s="65"/>
      <c r="C297" s="64"/>
      <c r="D297" s="66"/>
      <c r="E297" s="66"/>
      <c r="F297" s="64"/>
      <c r="G297" s="67"/>
      <c r="H297" s="67"/>
      <c r="I297" s="67"/>
      <c r="J297" s="67"/>
      <c r="K297" s="67"/>
      <c r="L297" s="67"/>
      <c r="M297" s="67"/>
      <c r="N297" s="67"/>
      <c r="O297" s="67"/>
    </row>
    <row r="298" ht="20.25" spans="1:15">
      <c r="A298" s="64"/>
      <c r="B298" s="65"/>
      <c r="C298" s="64"/>
      <c r="D298" s="66"/>
      <c r="E298" s="66"/>
      <c r="F298" s="64"/>
      <c r="G298" s="67"/>
      <c r="H298" s="67"/>
      <c r="I298" s="67"/>
      <c r="J298" s="67"/>
      <c r="K298" s="67"/>
      <c r="L298" s="67"/>
      <c r="M298" s="67"/>
      <c r="N298" s="67"/>
      <c r="O298" s="67"/>
    </row>
    <row r="299" ht="20.25" spans="1:15">
      <c r="A299" s="64"/>
      <c r="B299" s="65"/>
      <c r="C299" s="64"/>
      <c r="D299" s="66"/>
      <c r="E299" s="66"/>
      <c r="F299" s="64"/>
      <c r="G299" s="67"/>
      <c r="H299" s="67"/>
      <c r="I299" s="67"/>
      <c r="J299" s="67"/>
      <c r="K299" s="67"/>
      <c r="L299" s="67"/>
      <c r="M299" s="67"/>
      <c r="N299" s="67"/>
      <c r="O299" s="67"/>
    </row>
    <row r="300" ht="20.25" spans="1:15">
      <c r="A300" s="64"/>
      <c r="B300" s="65"/>
      <c r="C300" s="64"/>
      <c r="D300" s="64"/>
      <c r="E300" s="64"/>
      <c r="F300" s="64"/>
      <c r="G300" s="67"/>
      <c r="H300" s="67"/>
      <c r="I300" s="67"/>
      <c r="J300" s="67"/>
      <c r="K300" s="67"/>
      <c r="L300" s="67"/>
      <c r="M300" s="67"/>
      <c r="N300" s="67"/>
      <c r="O300" s="67"/>
    </row>
    <row r="301" ht="20.25" spans="1:15">
      <c r="A301" s="64"/>
      <c r="B301" s="65"/>
      <c r="C301" s="64"/>
      <c r="D301" s="64"/>
      <c r="E301" s="64"/>
      <c r="F301" s="64"/>
      <c r="G301" s="67"/>
      <c r="H301" s="67"/>
      <c r="I301" s="67"/>
      <c r="J301" s="67"/>
      <c r="K301" s="67"/>
      <c r="L301" s="67"/>
      <c r="M301" s="67"/>
      <c r="N301" s="67"/>
      <c r="O301" s="67"/>
    </row>
    <row r="302" ht="20.25" spans="1:15">
      <c r="A302" s="64"/>
      <c r="B302" s="65"/>
      <c r="C302" s="64"/>
      <c r="D302" s="64"/>
      <c r="E302" s="64"/>
      <c r="F302" s="64"/>
      <c r="G302" s="67"/>
      <c r="H302" s="67"/>
      <c r="I302" s="67"/>
      <c r="J302" s="67"/>
      <c r="K302" s="67"/>
      <c r="L302" s="67"/>
      <c r="M302" s="67"/>
      <c r="N302" s="67"/>
      <c r="O302" s="67"/>
    </row>
    <row r="303" ht="20.25" spans="1:15">
      <c r="A303" s="64"/>
      <c r="B303" s="65"/>
      <c r="C303" s="64"/>
      <c r="D303" s="64"/>
      <c r="E303" s="64"/>
      <c r="F303" s="64"/>
      <c r="G303" s="67"/>
      <c r="H303" s="67"/>
      <c r="I303" s="67"/>
      <c r="J303" s="67"/>
      <c r="K303" s="67"/>
      <c r="L303" s="67"/>
      <c r="M303" s="67"/>
      <c r="N303" s="67"/>
      <c r="O303" s="67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31"/>
  <sheetViews>
    <sheetView topLeftCell="A13" workbookViewId="0">
      <selection activeCell="M20" sqref="M20"/>
    </sheetView>
  </sheetViews>
  <sheetFormatPr defaultColWidth="9" defaultRowHeight="13.5" outlineLevelCol="1"/>
  <cols>
    <col min="1" max="1" width="13.875" style="32" customWidth="1"/>
    <col min="2" max="2" width="13.75" style="32" customWidth="1"/>
    <col min="3" max="16384" width="9" style="32"/>
  </cols>
  <sheetData>
    <row r="1" spans="1:2">
      <c r="A1" s="33" t="s">
        <v>14</v>
      </c>
      <c r="B1" s="33" t="s">
        <v>86</v>
      </c>
    </row>
    <row r="2" spans="1:2">
      <c r="A2" s="34">
        <v>46023</v>
      </c>
      <c r="B2" s="35" t="s">
        <v>87</v>
      </c>
    </row>
    <row r="3" spans="1:2">
      <c r="A3" s="34">
        <v>46024</v>
      </c>
      <c r="B3" s="35" t="s">
        <v>87</v>
      </c>
    </row>
    <row r="4" spans="1:2">
      <c r="A4" s="34">
        <v>46025</v>
      </c>
      <c r="B4" s="35" t="s">
        <v>87</v>
      </c>
    </row>
    <row r="5" spans="1:2">
      <c r="A5" s="34">
        <v>46026</v>
      </c>
      <c r="B5" s="35" t="s">
        <v>88</v>
      </c>
    </row>
    <row r="6" spans="1:2">
      <c r="A6" s="34">
        <v>46027</v>
      </c>
      <c r="B6" s="35" t="s">
        <v>89</v>
      </c>
    </row>
    <row r="7" spans="1:2">
      <c r="A7" s="34">
        <v>46028</v>
      </c>
      <c r="B7" s="35" t="s">
        <v>89</v>
      </c>
    </row>
    <row r="8" spans="1:2">
      <c r="A8" s="34">
        <v>46029</v>
      </c>
      <c r="B8" s="35" t="s">
        <v>89</v>
      </c>
    </row>
    <row r="9" spans="1:2">
      <c r="A9" s="34">
        <v>46030</v>
      </c>
      <c r="B9" s="35" t="s">
        <v>89</v>
      </c>
    </row>
    <row r="10" spans="1:2">
      <c r="A10" s="34">
        <v>46031</v>
      </c>
      <c r="B10" s="35" t="s">
        <v>89</v>
      </c>
    </row>
    <row r="11" spans="1:2">
      <c r="A11" s="34">
        <v>46032</v>
      </c>
      <c r="B11" s="35" t="s">
        <v>90</v>
      </c>
    </row>
    <row r="12" spans="1:2">
      <c r="A12" s="34">
        <v>46033</v>
      </c>
      <c r="B12" s="35" t="s">
        <v>90</v>
      </c>
    </row>
    <row r="13" spans="1:2">
      <c r="A13" s="34">
        <v>46034</v>
      </c>
      <c r="B13" s="35" t="s">
        <v>89</v>
      </c>
    </row>
    <row r="14" spans="1:2">
      <c r="A14" s="34">
        <v>46035</v>
      </c>
      <c r="B14" s="35" t="s">
        <v>89</v>
      </c>
    </row>
    <row r="15" spans="1:2">
      <c r="A15" s="34">
        <v>46036</v>
      </c>
      <c r="B15" s="35" t="s">
        <v>89</v>
      </c>
    </row>
    <row r="16" spans="1:2">
      <c r="A16" s="34">
        <v>46037</v>
      </c>
      <c r="B16" s="35" t="s">
        <v>89</v>
      </c>
    </row>
    <row r="17" spans="1:2">
      <c r="A17" s="34">
        <v>46038</v>
      </c>
      <c r="B17" s="35" t="s">
        <v>89</v>
      </c>
    </row>
    <row r="18" spans="1:2">
      <c r="A18" s="34">
        <v>46039</v>
      </c>
      <c r="B18" s="35" t="s">
        <v>90</v>
      </c>
    </row>
    <row r="19" spans="1:2">
      <c r="A19" s="34">
        <v>46040</v>
      </c>
      <c r="B19" s="35" t="s">
        <v>90</v>
      </c>
    </row>
    <row r="20" spans="1:2">
      <c r="A20" s="34">
        <v>46041</v>
      </c>
      <c r="B20" s="35" t="s">
        <v>89</v>
      </c>
    </row>
    <row r="21" spans="1:2">
      <c r="A21" s="34">
        <v>46042</v>
      </c>
      <c r="B21" s="35" t="s">
        <v>89</v>
      </c>
    </row>
    <row r="22" spans="1:2">
      <c r="A22" s="34">
        <v>46043</v>
      </c>
      <c r="B22" s="35" t="s">
        <v>89</v>
      </c>
    </row>
    <row r="23" spans="1:2">
      <c r="A23" s="34">
        <v>46044</v>
      </c>
      <c r="B23" s="35" t="s">
        <v>89</v>
      </c>
    </row>
    <row r="24" spans="1:2">
      <c r="A24" s="34">
        <v>46045</v>
      </c>
      <c r="B24" s="35" t="s">
        <v>89</v>
      </c>
    </row>
    <row r="25" spans="1:2">
      <c r="A25" s="34">
        <v>46046</v>
      </c>
      <c r="B25" s="35" t="s">
        <v>90</v>
      </c>
    </row>
    <row r="26" spans="1:2">
      <c r="A26" s="34">
        <v>46047</v>
      </c>
      <c r="B26" s="35" t="s">
        <v>90</v>
      </c>
    </row>
    <row r="27" spans="1:2">
      <c r="A27" s="34">
        <v>46048</v>
      </c>
      <c r="B27" s="35" t="s">
        <v>89</v>
      </c>
    </row>
    <row r="28" spans="1:2">
      <c r="A28" s="34">
        <v>46049</v>
      </c>
      <c r="B28" s="35" t="s">
        <v>89</v>
      </c>
    </row>
    <row r="29" spans="1:2">
      <c r="A29" s="34">
        <v>46050</v>
      </c>
      <c r="B29" s="35" t="s">
        <v>89</v>
      </c>
    </row>
    <row r="30" spans="1:2">
      <c r="A30" s="34">
        <v>46051</v>
      </c>
      <c r="B30" s="35" t="s">
        <v>89</v>
      </c>
    </row>
    <row r="31" spans="1:2">
      <c r="A31" s="34">
        <v>46052</v>
      </c>
      <c r="B31" s="35" t="s">
        <v>89</v>
      </c>
    </row>
    <row r="32" spans="1:2">
      <c r="A32" s="34">
        <v>46053</v>
      </c>
      <c r="B32" s="35" t="s">
        <v>90</v>
      </c>
    </row>
    <row r="33" spans="1:2">
      <c r="A33" s="34">
        <v>46054</v>
      </c>
      <c r="B33" s="35" t="s">
        <v>90</v>
      </c>
    </row>
    <row r="34" spans="1:2">
      <c r="A34" s="34">
        <v>46055</v>
      </c>
      <c r="B34" s="35" t="s">
        <v>89</v>
      </c>
    </row>
    <row r="35" spans="1:2">
      <c r="A35" s="34">
        <v>46056</v>
      </c>
      <c r="B35" s="35" t="s">
        <v>89</v>
      </c>
    </row>
    <row r="36" spans="1:2">
      <c r="A36" s="34">
        <v>46057</v>
      </c>
      <c r="B36" s="35" t="s">
        <v>89</v>
      </c>
    </row>
    <row r="37" spans="1:2">
      <c r="A37" s="34">
        <v>46058</v>
      </c>
      <c r="B37" s="35" t="s">
        <v>89</v>
      </c>
    </row>
    <row r="38" spans="1:2">
      <c r="A38" s="34">
        <v>46059</v>
      </c>
      <c r="B38" s="35" t="s">
        <v>89</v>
      </c>
    </row>
    <row r="39" spans="1:2">
      <c r="A39" s="34">
        <v>46060</v>
      </c>
      <c r="B39" s="35" t="s">
        <v>90</v>
      </c>
    </row>
    <row r="40" spans="1:2">
      <c r="A40" s="34">
        <v>46061</v>
      </c>
      <c r="B40" s="35" t="s">
        <v>90</v>
      </c>
    </row>
    <row r="41" spans="1:2">
      <c r="A41" s="34">
        <v>46062</v>
      </c>
      <c r="B41" s="35" t="s">
        <v>89</v>
      </c>
    </row>
    <row r="42" spans="1:2">
      <c r="A42" s="34">
        <v>46063</v>
      </c>
      <c r="B42" s="35" t="s">
        <v>89</v>
      </c>
    </row>
    <row r="43" spans="1:2">
      <c r="A43" s="34">
        <v>46064</v>
      </c>
      <c r="B43" s="35" t="s">
        <v>89</v>
      </c>
    </row>
    <row r="44" spans="1:2">
      <c r="A44" s="34">
        <v>46065</v>
      </c>
      <c r="B44" s="35" t="s">
        <v>89</v>
      </c>
    </row>
    <row r="45" spans="1:2">
      <c r="A45" s="34">
        <v>46066</v>
      </c>
      <c r="B45" s="35" t="s">
        <v>89</v>
      </c>
    </row>
    <row r="46" spans="1:2">
      <c r="A46" s="34">
        <v>46067</v>
      </c>
      <c r="B46" s="35" t="s">
        <v>88</v>
      </c>
    </row>
    <row r="47" spans="1:2">
      <c r="A47" s="34">
        <v>46068</v>
      </c>
      <c r="B47" s="35" t="s">
        <v>91</v>
      </c>
    </row>
    <row r="48" spans="1:2">
      <c r="A48" s="34">
        <v>46069</v>
      </c>
      <c r="B48" s="35" t="s">
        <v>91</v>
      </c>
    </row>
    <row r="49" spans="1:2">
      <c r="A49" s="34">
        <v>46070</v>
      </c>
      <c r="B49" s="35" t="s">
        <v>91</v>
      </c>
    </row>
    <row r="50" spans="1:2">
      <c r="A50" s="34">
        <v>46071</v>
      </c>
      <c r="B50" s="35" t="s">
        <v>91</v>
      </c>
    </row>
    <row r="51" spans="1:2">
      <c r="A51" s="34">
        <v>46072</v>
      </c>
      <c r="B51" s="35" t="s">
        <v>91</v>
      </c>
    </row>
    <row r="52" spans="1:2">
      <c r="A52" s="34">
        <v>46073</v>
      </c>
      <c r="B52" s="35" t="s">
        <v>91</v>
      </c>
    </row>
    <row r="53" spans="1:2">
      <c r="A53" s="34">
        <v>46074</v>
      </c>
      <c r="B53" s="35" t="s">
        <v>91</v>
      </c>
    </row>
    <row r="54" spans="1:2">
      <c r="A54" s="34">
        <v>46075</v>
      </c>
      <c r="B54" s="35" t="s">
        <v>91</v>
      </c>
    </row>
    <row r="55" spans="1:2">
      <c r="A55" s="34">
        <v>46076</v>
      </c>
      <c r="B55" s="35" t="s">
        <v>91</v>
      </c>
    </row>
    <row r="56" spans="1:2">
      <c r="A56" s="34">
        <v>46077</v>
      </c>
      <c r="B56" s="35" t="s">
        <v>89</v>
      </c>
    </row>
    <row r="57" spans="1:2">
      <c r="A57" s="34">
        <v>46078</v>
      </c>
      <c r="B57" s="35" t="s">
        <v>89</v>
      </c>
    </row>
    <row r="58" spans="1:2">
      <c r="A58" s="34">
        <v>46079</v>
      </c>
      <c r="B58" s="35" t="s">
        <v>89</v>
      </c>
    </row>
    <row r="59" spans="1:2">
      <c r="A59" s="34">
        <v>46080</v>
      </c>
      <c r="B59" s="35" t="s">
        <v>89</v>
      </c>
    </row>
    <row r="60" spans="1:2">
      <c r="A60" s="34">
        <v>46081</v>
      </c>
      <c r="B60" s="35" t="s">
        <v>88</v>
      </c>
    </row>
    <row r="61" spans="1:2">
      <c r="A61" s="34">
        <v>46082</v>
      </c>
      <c r="B61" s="35" t="s">
        <v>90</v>
      </c>
    </row>
    <row r="62" spans="1:2">
      <c r="A62" s="34">
        <v>46083</v>
      </c>
      <c r="B62" s="35" t="s">
        <v>89</v>
      </c>
    </row>
    <row r="63" spans="1:2">
      <c r="A63" s="34">
        <v>46084</v>
      </c>
      <c r="B63" s="35" t="s">
        <v>89</v>
      </c>
    </row>
    <row r="64" spans="1:2">
      <c r="A64" s="34">
        <v>46085</v>
      </c>
      <c r="B64" s="35" t="s">
        <v>89</v>
      </c>
    </row>
    <row r="65" spans="1:2">
      <c r="A65" s="34">
        <v>46086</v>
      </c>
      <c r="B65" s="35" t="s">
        <v>89</v>
      </c>
    </row>
    <row r="66" spans="1:2">
      <c r="A66" s="34">
        <v>46087</v>
      </c>
      <c r="B66" s="35" t="s">
        <v>89</v>
      </c>
    </row>
    <row r="67" spans="1:2">
      <c r="A67" s="34">
        <v>46088</v>
      </c>
      <c r="B67" s="35" t="s">
        <v>90</v>
      </c>
    </row>
    <row r="68" spans="1:2">
      <c r="A68" s="34">
        <v>46089</v>
      </c>
      <c r="B68" s="35" t="s">
        <v>90</v>
      </c>
    </row>
    <row r="69" spans="1:2">
      <c r="A69" s="34">
        <v>46090</v>
      </c>
      <c r="B69" s="35" t="s">
        <v>89</v>
      </c>
    </row>
    <row r="70" spans="1:2">
      <c r="A70" s="34">
        <v>46091</v>
      </c>
      <c r="B70" s="35" t="s">
        <v>89</v>
      </c>
    </row>
    <row r="71" spans="1:2">
      <c r="A71" s="34">
        <v>46092</v>
      </c>
      <c r="B71" s="35" t="s">
        <v>89</v>
      </c>
    </row>
    <row r="72" spans="1:2">
      <c r="A72" s="34">
        <v>46093</v>
      </c>
      <c r="B72" s="35" t="s">
        <v>89</v>
      </c>
    </row>
    <row r="73" spans="1:2">
      <c r="A73" s="34">
        <v>46094</v>
      </c>
      <c r="B73" s="35" t="s">
        <v>89</v>
      </c>
    </row>
    <row r="74" spans="1:2">
      <c r="A74" s="34">
        <v>46095</v>
      </c>
      <c r="B74" s="35" t="s">
        <v>90</v>
      </c>
    </row>
    <row r="75" spans="1:2">
      <c r="A75" s="34">
        <v>46096</v>
      </c>
      <c r="B75" s="35" t="s">
        <v>90</v>
      </c>
    </row>
    <row r="76" spans="1:2">
      <c r="A76" s="34">
        <v>46097</v>
      </c>
      <c r="B76" s="35" t="s">
        <v>89</v>
      </c>
    </row>
    <row r="77" spans="1:2">
      <c r="A77" s="34">
        <v>46098</v>
      </c>
      <c r="B77" s="35" t="s">
        <v>89</v>
      </c>
    </row>
    <row r="78" spans="1:2">
      <c r="A78" s="34">
        <v>46099</v>
      </c>
      <c r="B78" s="35" t="s">
        <v>89</v>
      </c>
    </row>
    <row r="79" spans="1:2">
      <c r="A79" s="34">
        <v>46100</v>
      </c>
      <c r="B79" s="35" t="s">
        <v>89</v>
      </c>
    </row>
    <row r="80" spans="1:2">
      <c r="A80" s="34">
        <v>46101</v>
      </c>
      <c r="B80" s="35" t="s">
        <v>89</v>
      </c>
    </row>
    <row r="81" spans="1:2">
      <c r="A81" s="34">
        <v>46102</v>
      </c>
      <c r="B81" s="35" t="s">
        <v>90</v>
      </c>
    </row>
    <row r="82" spans="1:2">
      <c r="A82" s="34">
        <v>46103</v>
      </c>
      <c r="B82" s="35" t="s">
        <v>90</v>
      </c>
    </row>
    <row r="83" spans="1:2">
      <c r="A83" s="34">
        <v>46104</v>
      </c>
      <c r="B83" s="35" t="s">
        <v>89</v>
      </c>
    </row>
    <row r="84" spans="1:2">
      <c r="A84" s="34">
        <v>46105</v>
      </c>
      <c r="B84" s="35" t="s">
        <v>89</v>
      </c>
    </row>
    <row r="85" spans="1:2">
      <c r="A85" s="34">
        <v>46106</v>
      </c>
      <c r="B85" s="35" t="s">
        <v>89</v>
      </c>
    </row>
    <row r="86" spans="1:2">
      <c r="A86" s="34">
        <v>46107</v>
      </c>
      <c r="B86" s="35" t="s">
        <v>89</v>
      </c>
    </row>
    <row r="87" spans="1:2">
      <c r="A87" s="34">
        <v>46108</v>
      </c>
      <c r="B87" s="35" t="s">
        <v>89</v>
      </c>
    </row>
    <row r="88" spans="1:2">
      <c r="A88" s="34">
        <v>46109</v>
      </c>
      <c r="B88" s="35" t="s">
        <v>90</v>
      </c>
    </row>
    <row r="89" spans="1:2">
      <c r="A89" s="34">
        <v>46110</v>
      </c>
      <c r="B89" s="35" t="s">
        <v>90</v>
      </c>
    </row>
    <row r="90" spans="1:2">
      <c r="A90" s="34">
        <v>46111</v>
      </c>
      <c r="B90" s="35" t="s">
        <v>89</v>
      </c>
    </row>
    <row r="91" spans="1:2">
      <c r="A91" s="34">
        <v>46112</v>
      </c>
      <c r="B91" s="35" t="s">
        <v>89</v>
      </c>
    </row>
    <row r="92" spans="1:2">
      <c r="A92" s="34">
        <v>46113</v>
      </c>
      <c r="B92" s="35" t="s">
        <v>89</v>
      </c>
    </row>
    <row r="93" spans="1:2">
      <c r="A93" s="34">
        <v>46114</v>
      </c>
      <c r="B93" s="35" t="s">
        <v>89</v>
      </c>
    </row>
    <row r="94" spans="1:2">
      <c r="A94" s="34">
        <v>46115</v>
      </c>
      <c r="B94" s="35" t="s">
        <v>89</v>
      </c>
    </row>
    <row r="95" spans="1:2">
      <c r="A95" s="34">
        <v>46116</v>
      </c>
      <c r="B95" s="35" t="s">
        <v>92</v>
      </c>
    </row>
    <row r="96" spans="1:2">
      <c r="A96" s="34">
        <v>46117</v>
      </c>
      <c r="B96" s="35" t="s">
        <v>92</v>
      </c>
    </row>
    <row r="97" spans="1:2">
      <c r="A97" s="34">
        <v>46118</v>
      </c>
      <c r="B97" s="35" t="s">
        <v>92</v>
      </c>
    </row>
    <row r="98" spans="1:2">
      <c r="A98" s="34">
        <v>46119</v>
      </c>
      <c r="B98" s="35" t="s">
        <v>89</v>
      </c>
    </row>
    <row r="99" spans="1:2">
      <c r="A99" s="34">
        <v>46120</v>
      </c>
      <c r="B99" s="35" t="s">
        <v>89</v>
      </c>
    </row>
    <row r="100" spans="1:2">
      <c r="A100" s="34">
        <v>46121</v>
      </c>
      <c r="B100" s="35" t="s">
        <v>89</v>
      </c>
    </row>
    <row r="101" spans="1:2">
      <c r="A101" s="34">
        <v>46122</v>
      </c>
      <c r="B101" s="35" t="s">
        <v>89</v>
      </c>
    </row>
    <row r="102" spans="1:2">
      <c r="A102" s="34">
        <v>46123</v>
      </c>
      <c r="B102" s="35" t="s">
        <v>90</v>
      </c>
    </row>
    <row r="103" spans="1:2">
      <c r="A103" s="34">
        <v>46124</v>
      </c>
      <c r="B103" s="35" t="s">
        <v>90</v>
      </c>
    </row>
    <row r="104" spans="1:2">
      <c r="A104" s="34">
        <v>46125</v>
      </c>
      <c r="B104" s="35" t="s">
        <v>89</v>
      </c>
    </row>
    <row r="105" spans="1:2">
      <c r="A105" s="34">
        <v>46126</v>
      </c>
      <c r="B105" s="35" t="s">
        <v>89</v>
      </c>
    </row>
    <row r="106" spans="1:2">
      <c r="A106" s="34">
        <v>46127</v>
      </c>
      <c r="B106" s="35" t="s">
        <v>89</v>
      </c>
    </row>
    <row r="107" spans="1:2">
      <c r="A107" s="34">
        <v>46128</v>
      </c>
      <c r="B107" s="35" t="s">
        <v>89</v>
      </c>
    </row>
    <row r="108" spans="1:2">
      <c r="A108" s="34">
        <v>46129</v>
      </c>
      <c r="B108" s="35" t="s">
        <v>89</v>
      </c>
    </row>
    <row r="109" spans="1:2">
      <c r="A109" s="34">
        <v>46130</v>
      </c>
      <c r="B109" s="35" t="s">
        <v>90</v>
      </c>
    </row>
    <row r="110" spans="1:2">
      <c r="A110" s="34">
        <v>46131</v>
      </c>
      <c r="B110" s="35" t="s">
        <v>90</v>
      </c>
    </row>
    <row r="111" spans="1:2">
      <c r="A111" s="34">
        <v>46132</v>
      </c>
      <c r="B111" s="35" t="s">
        <v>89</v>
      </c>
    </row>
    <row r="112" spans="1:2">
      <c r="A112" s="34">
        <v>46133</v>
      </c>
      <c r="B112" s="35" t="s">
        <v>89</v>
      </c>
    </row>
    <row r="113" spans="1:2">
      <c r="A113" s="34">
        <v>46134</v>
      </c>
      <c r="B113" s="35" t="s">
        <v>89</v>
      </c>
    </row>
    <row r="114" spans="1:2">
      <c r="A114" s="34">
        <v>46135</v>
      </c>
      <c r="B114" s="35" t="s">
        <v>89</v>
      </c>
    </row>
    <row r="115" spans="1:2">
      <c r="A115" s="34">
        <v>46136</v>
      </c>
      <c r="B115" s="35" t="s">
        <v>89</v>
      </c>
    </row>
    <row r="116" spans="1:2">
      <c r="A116" s="34">
        <v>46137</v>
      </c>
      <c r="B116" s="35" t="s">
        <v>90</v>
      </c>
    </row>
    <row r="117" spans="1:2">
      <c r="A117" s="34">
        <v>46138</v>
      </c>
      <c r="B117" s="35" t="s">
        <v>90</v>
      </c>
    </row>
    <row r="118" spans="1:2">
      <c r="A118" s="34">
        <v>46139</v>
      </c>
      <c r="B118" s="35" t="s">
        <v>89</v>
      </c>
    </row>
    <row r="119" spans="1:2">
      <c r="A119" s="34">
        <v>46140</v>
      </c>
      <c r="B119" s="35" t="s">
        <v>89</v>
      </c>
    </row>
    <row r="120" spans="1:2">
      <c r="A120" s="34">
        <v>46141</v>
      </c>
      <c r="B120" s="35" t="s">
        <v>89</v>
      </c>
    </row>
    <row r="121" spans="1:2">
      <c r="A121" s="34">
        <v>46142</v>
      </c>
      <c r="B121" s="35" t="s">
        <v>89</v>
      </c>
    </row>
    <row r="122" spans="1:2">
      <c r="A122" s="34">
        <v>46143</v>
      </c>
      <c r="B122" s="35" t="s">
        <v>93</v>
      </c>
    </row>
    <row r="123" spans="1:2">
      <c r="A123" s="34">
        <v>46144</v>
      </c>
      <c r="B123" s="35" t="s">
        <v>93</v>
      </c>
    </row>
    <row r="124" spans="1:2">
      <c r="A124" s="34">
        <v>46145</v>
      </c>
      <c r="B124" s="35" t="s">
        <v>93</v>
      </c>
    </row>
    <row r="125" spans="1:2">
      <c r="A125" s="34">
        <v>46146</v>
      </c>
      <c r="B125" s="35" t="s">
        <v>93</v>
      </c>
    </row>
    <row r="126" spans="1:2">
      <c r="A126" s="34">
        <v>46147</v>
      </c>
      <c r="B126" s="35" t="s">
        <v>93</v>
      </c>
    </row>
    <row r="127" spans="1:2">
      <c r="A127" s="34">
        <v>46148</v>
      </c>
      <c r="B127" s="35" t="s">
        <v>89</v>
      </c>
    </row>
    <row r="128" spans="1:2">
      <c r="A128" s="34">
        <v>46149</v>
      </c>
      <c r="B128" s="35" t="s">
        <v>89</v>
      </c>
    </row>
    <row r="129" spans="1:2">
      <c r="A129" s="34">
        <v>46150</v>
      </c>
      <c r="B129" s="35" t="s">
        <v>89</v>
      </c>
    </row>
    <row r="130" spans="1:2">
      <c r="A130" s="34">
        <v>46151</v>
      </c>
      <c r="B130" s="35" t="s">
        <v>88</v>
      </c>
    </row>
    <row r="131" spans="1:2">
      <c r="A131" s="34">
        <v>46152</v>
      </c>
      <c r="B131" s="35" t="s">
        <v>90</v>
      </c>
    </row>
    <row r="132" spans="1:2">
      <c r="A132" s="34">
        <v>46153</v>
      </c>
      <c r="B132" s="35" t="s">
        <v>89</v>
      </c>
    </row>
    <row r="133" spans="1:2">
      <c r="A133" s="34">
        <v>46154</v>
      </c>
      <c r="B133" s="35" t="s">
        <v>89</v>
      </c>
    </row>
    <row r="134" spans="1:2">
      <c r="A134" s="34">
        <v>46155</v>
      </c>
      <c r="B134" s="35" t="s">
        <v>89</v>
      </c>
    </row>
    <row r="135" spans="1:2">
      <c r="A135" s="34">
        <v>46156</v>
      </c>
      <c r="B135" s="35" t="s">
        <v>89</v>
      </c>
    </row>
    <row r="136" spans="1:2">
      <c r="A136" s="34">
        <v>46157</v>
      </c>
      <c r="B136" s="35" t="s">
        <v>89</v>
      </c>
    </row>
    <row r="137" spans="1:2">
      <c r="A137" s="34">
        <v>46158</v>
      </c>
      <c r="B137" s="35" t="s">
        <v>90</v>
      </c>
    </row>
    <row r="138" spans="1:2">
      <c r="A138" s="34">
        <v>46159</v>
      </c>
      <c r="B138" s="35" t="s">
        <v>90</v>
      </c>
    </row>
    <row r="139" spans="1:2">
      <c r="A139" s="34">
        <v>46160</v>
      </c>
      <c r="B139" s="35" t="s">
        <v>89</v>
      </c>
    </row>
    <row r="140" spans="1:2">
      <c r="A140" s="34">
        <v>46161</v>
      </c>
      <c r="B140" s="35" t="s">
        <v>89</v>
      </c>
    </row>
    <row r="141" spans="1:2">
      <c r="A141" s="34">
        <v>46162</v>
      </c>
      <c r="B141" s="35" t="s">
        <v>89</v>
      </c>
    </row>
    <row r="142" spans="1:2">
      <c r="A142" s="34">
        <v>46163</v>
      </c>
      <c r="B142" s="35" t="s">
        <v>89</v>
      </c>
    </row>
    <row r="143" spans="1:2">
      <c r="A143" s="34">
        <v>46164</v>
      </c>
      <c r="B143" s="35" t="s">
        <v>89</v>
      </c>
    </row>
    <row r="144" spans="1:2">
      <c r="A144" s="34">
        <v>46165</v>
      </c>
      <c r="B144" s="35" t="s">
        <v>90</v>
      </c>
    </row>
    <row r="145" spans="1:2">
      <c r="A145" s="34">
        <v>46166</v>
      </c>
      <c r="B145" s="35" t="s">
        <v>90</v>
      </c>
    </row>
    <row r="146" spans="1:2">
      <c r="A146" s="34">
        <v>46167</v>
      </c>
      <c r="B146" s="35" t="s">
        <v>89</v>
      </c>
    </row>
    <row r="147" spans="1:2">
      <c r="A147" s="34">
        <v>46168</v>
      </c>
      <c r="B147" s="35" t="s">
        <v>89</v>
      </c>
    </row>
    <row r="148" spans="1:2">
      <c r="A148" s="34">
        <v>46169</v>
      </c>
      <c r="B148" s="35" t="s">
        <v>89</v>
      </c>
    </row>
    <row r="149" spans="1:2">
      <c r="A149" s="34">
        <v>46170</v>
      </c>
      <c r="B149" s="35" t="s">
        <v>89</v>
      </c>
    </row>
    <row r="150" spans="1:2">
      <c r="A150" s="34">
        <v>46171</v>
      </c>
      <c r="B150" s="35" t="s">
        <v>89</v>
      </c>
    </row>
    <row r="151" spans="1:2">
      <c r="A151" s="34">
        <v>46172</v>
      </c>
      <c r="B151" s="35" t="s">
        <v>90</v>
      </c>
    </row>
    <row r="152" spans="1:2">
      <c r="A152" s="34">
        <v>46173</v>
      </c>
      <c r="B152" s="35" t="s">
        <v>90</v>
      </c>
    </row>
    <row r="153" spans="1:2">
      <c r="A153" s="34">
        <v>46174</v>
      </c>
      <c r="B153" s="35" t="s">
        <v>89</v>
      </c>
    </row>
    <row r="154" spans="1:2">
      <c r="A154" s="34">
        <v>46175</v>
      </c>
      <c r="B154" s="35" t="s">
        <v>89</v>
      </c>
    </row>
    <row r="155" spans="1:2">
      <c r="A155" s="34">
        <v>46176</v>
      </c>
      <c r="B155" s="35" t="s">
        <v>89</v>
      </c>
    </row>
    <row r="156" spans="1:2">
      <c r="A156" s="34">
        <v>46177</v>
      </c>
      <c r="B156" s="35" t="s">
        <v>89</v>
      </c>
    </row>
    <row r="157" spans="1:2">
      <c r="A157" s="34">
        <v>46178</v>
      </c>
      <c r="B157" s="35" t="s">
        <v>89</v>
      </c>
    </row>
    <row r="158" spans="1:2">
      <c r="A158" s="34">
        <v>46179</v>
      </c>
      <c r="B158" s="35" t="s">
        <v>90</v>
      </c>
    </row>
    <row r="159" spans="1:2">
      <c r="A159" s="34">
        <v>46180</v>
      </c>
      <c r="B159" s="35" t="s">
        <v>94</v>
      </c>
    </row>
    <row r="160" spans="1:2">
      <c r="A160" s="34">
        <v>46181</v>
      </c>
      <c r="B160" s="35" t="s">
        <v>94</v>
      </c>
    </row>
    <row r="161" spans="1:2">
      <c r="A161" s="34">
        <v>46182</v>
      </c>
      <c r="B161" s="35" t="s">
        <v>89</v>
      </c>
    </row>
    <row r="162" spans="1:2">
      <c r="A162" s="34">
        <v>46183</v>
      </c>
      <c r="B162" s="35" t="s">
        <v>89</v>
      </c>
    </row>
    <row r="163" spans="1:2">
      <c r="A163" s="34">
        <v>46184</v>
      </c>
      <c r="B163" s="35" t="s">
        <v>89</v>
      </c>
    </row>
    <row r="164" spans="1:2">
      <c r="A164" s="34">
        <v>46185</v>
      </c>
      <c r="B164" s="35" t="s">
        <v>89</v>
      </c>
    </row>
    <row r="165" spans="1:2">
      <c r="A165" s="34">
        <v>46186</v>
      </c>
      <c r="B165" s="35" t="s">
        <v>90</v>
      </c>
    </row>
    <row r="166" spans="1:2">
      <c r="A166" s="34">
        <v>46187</v>
      </c>
      <c r="B166" s="35" t="s">
        <v>90</v>
      </c>
    </row>
    <row r="167" spans="1:2">
      <c r="A167" s="34">
        <v>46188</v>
      </c>
      <c r="B167" s="35" t="s">
        <v>95</v>
      </c>
    </row>
    <row r="168" spans="1:2">
      <c r="A168" s="34">
        <v>46189</v>
      </c>
      <c r="B168" s="35" t="s">
        <v>95</v>
      </c>
    </row>
    <row r="169" spans="1:2">
      <c r="A169" s="34">
        <v>46190</v>
      </c>
      <c r="B169" s="35" t="s">
        <v>95</v>
      </c>
    </row>
    <row r="170" spans="1:2">
      <c r="A170" s="34">
        <v>46191</v>
      </c>
      <c r="B170" s="35" t="s">
        <v>95</v>
      </c>
    </row>
    <row r="171" spans="1:2">
      <c r="A171" s="34">
        <v>46192</v>
      </c>
      <c r="B171" s="35" t="s">
        <v>95</v>
      </c>
    </row>
    <row r="172" spans="1:2">
      <c r="A172" s="34">
        <v>46193</v>
      </c>
      <c r="B172" s="35" t="s">
        <v>95</v>
      </c>
    </row>
    <row r="173" spans="1:2">
      <c r="A173" s="34">
        <v>46194</v>
      </c>
      <c r="B173" s="35" t="s">
        <v>96</v>
      </c>
    </row>
    <row r="174" spans="1:2">
      <c r="A174" s="34">
        <v>46195</v>
      </c>
      <c r="B174" s="35" t="s">
        <v>89</v>
      </c>
    </row>
    <row r="175" spans="1:2">
      <c r="A175" s="34">
        <v>46196</v>
      </c>
      <c r="B175" s="35" t="s">
        <v>89</v>
      </c>
    </row>
    <row r="176" spans="1:2">
      <c r="A176" s="34">
        <v>46197</v>
      </c>
      <c r="B176" s="35" t="s">
        <v>89</v>
      </c>
    </row>
    <row r="177" spans="1:2">
      <c r="A177" s="34">
        <v>46198</v>
      </c>
      <c r="B177" s="35" t="s">
        <v>89</v>
      </c>
    </row>
    <row r="178" spans="1:2">
      <c r="A178" s="34">
        <v>46199</v>
      </c>
      <c r="B178" s="35" t="s">
        <v>89</v>
      </c>
    </row>
    <row r="179" spans="1:2">
      <c r="A179" s="34">
        <v>46200</v>
      </c>
      <c r="B179" s="35" t="s">
        <v>90</v>
      </c>
    </row>
    <row r="180" spans="1:2">
      <c r="A180" s="34">
        <v>46201</v>
      </c>
      <c r="B180" s="35" t="s">
        <v>90</v>
      </c>
    </row>
    <row r="181" spans="1:2">
      <c r="A181" s="34">
        <v>46202</v>
      </c>
      <c r="B181" s="35" t="s">
        <v>89</v>
      </c>
    </row>
    <row r="182" spans="1:2">
      <c r="A182" s="34">
        <v>46203</v>
      </c>
      <c r="B182" s="35" t="s">
        <v>89</v>
      </c>
    </row>
    <row r="183" spans="1:2">
      <c r="A183" s="34">
        <v>46204</v>
      </c>
      <c r="B183" s="35" t="s">
        <v>89</v>
      </c>
    </row>
    <row r="184" spans="1:2">
      <c r="A184" s="34">
        <v>46205</v>
      </c>
      <c r="B184" s="35" t="s">
        <v>89</v>
      </c>
    </row>
    <row r="185" spans="1:2">
      <c r="A185" s="34">
        <v>46206</v>
      </c>
      <c r="B185" s="35" t="s">
        <v>89</v>
      </c>
    </row>
    <row r="186" spans="1:2">
      <c r="A186" s="34">
        <v>46207</v>
      </c>
      <c r="B186" s="35" t="s">
        <v>90</v>
      </c>
    </row>
    <row r="187" spans="1:2">
      <c r="A187" s="34">
        <v>46208</v>
      </c>
      <c r="B187" s="35" t="s">
        <v>90</v>
      </c>
    </row>
    <row r="188" spans="1:2">
      <c r="A188" s="34">
        <v>46209</v>
      </c>
      <c r="B188" s="35" t="s">
        <v>89</v>
      </c>
    </row>
    <row r="189" spans="1:2">
      <c r="A189" s="34">
        <v>46210</v>
      </c>
      <c r="B189" s="35" t="s">
        <v>89</v>
      </c>
    </row>
    <row r="190" spans="1:2">
      <c r="A190" s="34">
        <v>46211</v>
      </c>
      <c r="B190" s="35" t="s">
        <v>89</v>
      </c>
    </row>
    <row r="191" spans="1:2">
      <c r="A191" s="34">
        <v>46212</v>
      </c>
      <c r="B191" s="35" t="s">
        <v>89</v>
      </c>
    </row>
    <row r="192" spans="1:2">
      <c r="A192" s="34">
        <v>46213</v>
      </c>
      <c r="B192" s="35" t="s">
        <v>89</v>
      </c>
    </row>
    <row r="193" spans="1:2">
      <c r="A193" s="34">
        <v>46214</v>
      </c>
      <c r="B193" s="35" t="s">
        <v>90</v>
      </c>
    </row>
    <row r="194" spans="1:2">
      <c r="A194" s="34">
        <v>46215</v>
      </c>
      <c r="B194" s="35" t="s">
        <v>90</v>
      </c>
    </row>
    <row r="195" spans="1:2">
      <c r="A195" s="34">
        <v>46216</v>
      </c>
      <c r="B195" s="35" t="s">
        <v>89</v>
      </c>
    </row>
    <row r="196" spans="1:2">
      <c r="A196" s="34">
        <v>46217</v>
      </c>
      <c r="B196" s="35" t="s">
        <v>89</v>
      </c>
    </row>
    <row r="197" spans="1:2">
      <c r="A197" s="34">
        <v>46218</v>
      </c>
      <c r="B197" s="35" t="s">
        <v>89</v>
      </c>
    </row>
    <row r="198" spans="1:2">
      <c r="A198" s="34">
        <v>46219</v>
      </c>
      <c r="B198" s="35" t="s">
        <v>89</v>
      </c>
    </row>
    <row r="199" spans="1:2">
      <c r="A199" s="34">
        <v>46220</v>
      </c>
      <c r="B199" s="35" t="s">
        <v>89</v>
      </c>
    </row>
    <row r="200" spans="1:2">
      <c r="A200" s="34">
        <v>46221</v>
      </c>
      <c r="B200" s="35" t="s">
        <v>90</v>
      </c>
    </row>
    <row r="201" spans="1:2">
      <c r="A201" s="34">
        <v>46222</v>
      </c>
      <c r="B201" s="35" t="s">
        <v>90</v>
      </c>
    </row>
    <row r="202" spans="1:2">
      <c r="A202" s="34">
        <v>46223</v>
      </c>
      <c r="B202" s="35" t="s">
        <v>89</v>
      </c>
    </row>
    <row r="203" spans="1:2">
      <c r="A203" s="34">
        <v>46224</v>
      </c>
      <c r="B203" s="35" t="s">
        <v>89</v>
      </c>
    </row>
    <row r="204" spans="1:2">
      <c r="A204" s="34">
        <v>46225</v>
      </c>
      <c r="B204" s="35" t="s">
        <v>89</v>
      </c>
    </row>
    <row r="205" spans="1:2">
      <c r="A205" s="34">
        <v>46226</v>
      </c>
      <c r="B205" s="35" t="s">
        <v>89</v>
      </c>
    </row>
    <row r="206" spans="1:2">
      <c r="A206" s="34">
        <v>46227</v>
      </c>
      <c r="B206" s="35" t="s">
        <v>89</v>
      </c>
    </row>
    <row r="207" spans="1:2">
      <c r="A207" s="34">
        <v>46228</v>
      </c>
      <c r="B207" s="35" t="s">
        <v>90</v>
      </c>
    </row>
    <row r="208" spans="1:2">
      <c r="A208" s="34">
        <v>46229</v>
      </c>
      <c r="B208" s="35" t="s">
        <v>90</v>
      </c>
    </row>
    <row r="209" spans="1:2">
      <c r="A209" s="34">
        <v>46230</v>
      </c>
      <c r="B209" s="35" t="s">
        <v>89</v>
      </c>
    </row>
    <row r="210" spans="1:2">
      <c r="A210" s="34">
        <v>46231</v>
      </c>
      <c r="B210" s="35" t="s">
        <v>89</v>
      </c>
    </row>
    <row r="211" spans="1:2">
      <c r="A211" s="34">
        <v>46232</v>
      </c>
      <c r="B211" s="35" t="s">
        <v>89</v>
      </c>
    </row>
    <row r="212" spans="1:2">
      <c r="A212" s="34">
        <v>46233</v>
      </c>
      <c r="B212" s="35" t="s">
        <v>89</v>
      </c>
    </row>
    <row r="213" spans="1:2">
      <c r="A213" s="34">
        <v>46234</v>
      </c>
      <c r="B213" s="35" t="s">
        <v>89</v>
      </c>
    </row>
    <row r="214" spans="1:2">
      <c r="A214" s="34">
        <v>46235</v>
      </c>
      <c r="B214" s="35" t="s">
        <v>90</v>
      </c>
    </row>
    <row r="215" spans="1:2">
      <c r="A215" s="34">
        <v>46236</v>
      </c>
      <c r="B215" s="35" t="s">
        <v>90</v>
      </c>
    </row>
    <row r="216" spans="1:2">
      <c r="A216" s="34">
        <v>46237</v>
      </c>
      <c r="B216" s="35" t="s">
        <v>89</v>
      </c>
    </row>
    <row r="217" spans="1:2">
      <c r="A217" s="34">
        <v>46238</v>
      </c>
      <c r="B217" s="35" t="s">
        <v>89</v>
      </c>
    </row>
    <row r="218" spans="1:2">
      <c r="A218" s="34">
        <v>46239</v>
      </c>
      <c r="B218" s="35" t="s">
        <v>89</v>
      </c>
    </row>
    <row r="219" spans="1:2">
      <c r="A219" s="34">
        <v>46240</v>
      </c>
      <c r="B219" s="35" t="s">
        <v>89</v>
      </c>
    </row>
    <row r="220" spans="1:2">
      <c r="A220" s="34">
        <v>46241</v>
      </c>
      <c r="B220" s="35" t="s">
        <v>89</v>
      </c>
    </row>
    <row r="221" spans="1:2">
      <c r="A221" s="34">
        <v>46242</v>
      </c>
      <c r="B221" s="35" t="s">
        <v>90</v>
      </c>
    </row>
    <row r="222" spans="1:2">
      <c r="A222" s="34">
        <v>46243</v>
      </c>
      <c r="B222" s="35" t="s">
        <v>90</v>
      </c>
    </row>
    <row r="223" spans="1:2">
      <c r="A223" s="34">
        <v>46244</v>
      </c>
      <c r="B223" s="35" t="s">
        <v>89</v>
      </c>
    </row>
    <row r="224" spans="1:2">
      <c r="A224" s="34">
        <v>46245</v>
      </c>
      <c r="B224" s="35" t="s">
        <v>89</v>
      </c>
    </row>
    <row r="225" spans="1:2">
      <c r="A225" s="34">
        <v>46246</v>
      </c>
      <c r="B225" s="35" t="s">
        <v>89</v>
      </c>
    </row>
    <row r="226" spans="1:2">
      <c r="A226" s="34">
        <v>46247</v>
      </c>
      <c r="B226" s="35" t="s">
        <v>89</v>
      </c>
    </row>
    <row r="227" spans="1:2">
      <c r="A227" s="34">
        <v>46248</v>
      </c>
      <c r="B227" s="35" t="s">
        <v>89</v>
      </c>
    </row>
    <row r="228" spans="1:2">
      <c r="A228" s="34">
        <v>46249</v>
      </c>
      <c r="B228" s="35" t="s">
        <v>90</v>
      </c>
    </row>
    <row r="229" spans="1:2">
      <c r="A229" s="34">
        <v>46250</v>
      </c>
      <c r="B229" s="35" t="s">
        <v>90</v>
      </c>
    </row>
    <row r="230" spans="1:2">
      <c r="A230" s="34">
        <v>46251</v>
      </c>
      <c r="B230" s="35" t="s">
        <v>89</v>
      </c>
    </row>
    <row r="231" spans="1:2">
      <c r="A231" s="34">
        <v>46252</v>
      </c>
      <c r="B231" s="35" t="s">
        <v>89</v>
      </c>
    </row>
    <row r="232" spans="1:2">
      <c r="A232" s="34">
        <v>46253</v>
      </c>
      <c r="B232" s="35" t="s">
        <v>89</v>
      </c>
    </row>
    <row r="233" spans="1:2">
      <c r="A233" s="34">
        <v>46254</v>
      </c>
      <c r="B233" s="35" t="s">
        <v>89</v>
      </c>
    </row>
    <row r="234" spans="1:2">
      <c r="A234" s="34">
        <v>46255</v>
      </c>
      <c r="B234" s="35" t="s">
        <v>89</v>
      </c>
    </row>
    <row r="235" spans="1:2">
      <c r="A235" s="34">
        <v>46256</v>
      </c>
      <c r="B235" s="35" t="s">
        <v>90</v>
      </c>
    </row>
    <row r="236" spans="1:2">
      <c r="A236" s="34">
        <v>46257</v>
      </c>
      <c r="B236" s="35" t="s">
        <v>90</v>
      </c>
    </row>
    <row r="237" spans="1:2">
      <c r="A237" s="34">
        <v>46258</v>
      </c>
      <c r="B237" s="35" t="s">
        <v>89</v>
      </c>
    </row>
    <row r="238" spans="1:2">
      <c r="A238" s="34">
        <v>46259</v>
      </c>
      <c r="B238" s="35" t="s">
        <v>89</v>
      </c>
    </row>
    <row r="239" spans="1:2">
      <c r="A239" s="34">
        <v>46260</v>
      </c>
      <c r="B239" s="35" t="s">
        <v>89</v>
      </c>
    </row>
    <row r="240" spans="1:2">
      <c r="A240" s="34">
        <v>46261</v>
      </c>
      <c r="B240" s="35" t="s">
        <v>89</v>
      </c>
    </row>
    <row r="241" spans="1:2">
      <c r="A241" s="34">
        <v>46262</v>
      </c>
      <c r="B241" s="35" t="s">
        <v>89</v>
      </c>
    </row>
    <row r="242" spans="1:2">
      <c r="A242" s="34">
        <v>46263</v>
      </c>
      <c r="B242" s="35" t="s">
        <v>90</v>
      </c>
    </row>
    <row r="243" spans="1:2">
      <c r="A243" s="34">
        <v>46264</v>
      </c>
      <c r="B243" s="35" t="s">
        <v>90</v>
      </c>
    </row>
    <row r="244" spans="1:2">
      <c r="A244" s="34">
        <v>46265</v>
      </c>
      <c r="B244" s="35" t="s">
        <v>89</v>
      </c>
    </row>
    <row r="245" spans="1:2">
      <c r="A245" s="34">
        <v>46266</v>
      </c>
      <c r="B245" s="35" t="s">
        <v>89</v>
      </c>
    </row>
    <row r="246" spans="1:2">
      <c r="A246" s="34">
        <v>46267</v>
      </c>
      <c r="B246" s="35" t="s">
        <v>89</v>
      </c>
    </row>
    <row r="247" spans="1:2">
      <c r="A247" s="34">
        <v>46268</v>
      </c>
      <c r="B247" s="35" t="s">
        <v>89</v>
      </c>
    </row>
    <row r="248" spans="1:2">
      <c r="A248" s="34">
        <v>46269</v>
      </c>
      <c r="B248" s="35" t="s">
        <v>89</v>
      </c>
    </row>
    <row r="249" spans="1:2">
      <c r="A249" s="34">
        <v>46270</v>
      </c>
      <c r="B249" s="35" t="s">
        <v>90</v>
      </c>
    </row>
    <row r="250" spans="1:2">
      <c r="A250" s="34">
        <v>46271</v>
      </c>
      <c r="B250" s="35" t="s">
        <v>90</v>
      </c>
    </row>
    <row r="251" spans="1:2">
      <c r="A251" s="34">
        <v>46272</v>
      </c>
      <c r="B251" s="35" t="s">
        <v>89</v>
      </c>
    </row>
    <row r="252" spans="1:2">
      <c r="A252" s="34">
        <v>46273</v>
      </c>
      <c r="B252" s="35" t="s">
        <v>89</v>
      </c>
    </row>
    <row r="253" spans="1:2">
      <c r="A253" s="34">
        <v>46274</v>
      </c>
      <c r="B253" s="35" t="s">
        <v>89</v>
      </c>
    </row>
    <row r="254" spans="1:2">
      <c r="A254" s="34">
        <v>46275</v>
      </c>
      <c r="B254" s="35" t="s">
        <v>89</v>
      </c>
    </row>
    <row r="255" spans="1:2">
      <c r="A255" s="34">
        <v>46276</v>
      </c>
      <c r="B255" s="35" t="s">
        <v>89</v>
      </c>
    </row>
    <row r="256" spans="1:2">
      <c r="A256" s="34">
        <v>46277</v>
      </c>
      <c r="B256" s="35" t="s">
        <v>90</v>
      </c>
    </row>
    <row r="257" spans="1:2">
      <c r="A257" s="34">
        <v>46278</v>
      </c>
      <c r="B257" s="35" t="s">
        <v>90</v>
      </c>
    </row>
    <row r="258" spans="1:2">
      <c r="A258" s="34">
        <v>46279</v>
      </c>
      <c r="B258" s="35" t="s">
        <v>89</v>
      </c>
    </row>
    <row r="259" spans="1:2">
      <c r="A259" s="34">
        <v>46280</v>
      </c>
      <c r="B259" s="35" t="s">
        <v>89</v>
      </c>
    </row>
    <row r="260" spans="1:2">
      <c r="A260" s="34">
        <v>46281</v>
      </c>
      <c r="B260" s="35" t="s">
        <v>89</v>
      </c>
    </row>
    <row r="261" spans="1:2">
      <c r="A261" s="34">
        <v>46282</v>
      </c>
      <c r="B261" s="35" t="s">
        <v>89</v>
      </c>
    </row>
    <row r="262" spans="1:2">
      <c r="A262" s="34">
        <v>46283</v>
      </c>
      <c r="B262" s="35" t="s">
        <v>89</v>
      </c>
    </row>
    <row r="263" spans="1:2">
      <c r="A263" s="34">
        <v>46284</v>
      </c>
      <c r="B263" s="35" t="s">
        <v>90</v>
      </c>
    </row>
    <row r="264" spans="1:2">
      <c r="A264" s="34">
        <v>46285</v>
      </c>
      <c r="B264" s="35" t="s">
        <v>88</v>
      </c>
    </row>
    <row r="265" spans="1:2">
      <c r="A265" s="34">
        <v>46286</v>
      </c>
      <c r="B265" s="35" t="s">
        <v>89</v>
      </c>
    </row>
    <row r="266" spans="1:2">
      <c r="A266" s="34">
        <v>46287</v>
      </c>
      <c r="B266" s="35" t="s">
        <v>89</v>
      </c>
    </row>
    <row r="267" spans="1:2">
      <c r="A267" s="34">
        <v>46288</v>
      </c>
      <c r="B267" s="35" t="s">
        <v>89</v>
      </c>
    </row>
    <row r="268" spans="1:2">
      <c r="A268" s="34">
        <v>46289</v>
      </c>
      <c r="B268" s="35" t="s">
        <v>89</v>
      </c>
    </row>
    <row r="269" spans="1:2">
      <c r="A269" s="34">
        <v>46290</v>
      </c>
      <c r="B269" s="35" t="s">
        <v>97</v>
      </c>
    </row>
    <row r="270" spans="1:2">
      <c r="A270" s="34">
        <v>46291</v>
      </c>
      <c r="B270" s="35" t="s">
        <v>97</v>
      </c>
    </row>
    <row r="271" spans="1:2">
      <c r="A271" s="34">
        <v>46292</v>
      </c>
      <c r="B271" s="35" t="s">
        <v>97</v>
      </c>
    </row>
    <row r="272" spans="1:2">
      <c r="A272" s="34">
        <v>46293</v>
      </c>
      <c r="B272" s="35" t="s">
        <v>89</v>
      </c>
    </row>
    <row r="273" spans="1:2">
      <c r="A273" s="34">
        <v>46294</v>
      </c>
      <c r="B273" s="35" t="s">
        <v>89</v>
      </c>
    </row>
    <row r="274" spans="1:2">
      <c r="A274" s="34">
        <v>46295</v>
      </c>
      <c r="B274" s="35" t="s">
        <v>89</v>
      </c>
    </row>
    <row r="275" spans="1:2">
      <c r="A275" s="34">
        <v>46296</v>
      </c>
      <c r="B275" s="35" t="s">
        <v>98</v>
      </c>
    </row>
    <row r="276" spans="1:2">
      <c r="A276" s="34">
        <v>46297</v>
      </c>
      <c r="B276" s="35" t="s">
        <v>98</v>
      </c>
    </row>
    <row r="277" spans="1:2">
      <c r="A277" s="34">
        <v>46298</v>
      </c>
      <c r="B277" s="35" t="s">
        <v>98</v>
      </c>
    </row>
    <row r="278" spans="1:2">
      <c r="A278" s="34">
        <v>46299</v>
      </c>
      <c r="B278" s="35" t="s">
        <v>98</v>
      </c>
    </row>
    <row r="279" spans="1:2">
      <c r="A279" s="34">
        <v>46300</v>
      </c>
      <c r="B279" s="35" t="s">
        <v>98</v>
      </c>
    </row>
    <row r="280" spans="1:2">
      <c r="A280" s="34">
        <v>46301</v>
      </c>
      <c r="B280" s="35" t="s">
        <v>98</v>
      </c>
    </row>
    <row r="281" spans="1:2">
      <c r="A281" s="34">
        <v>46302</v>
      </c>
      <c r="B281" s="35" t="s">
        <v>98</v>
      </c>
    </row>
    <row r="282" spans="1:2">
      <c r="A282" s="34">
        <v>46303</v>
      </c>
      <c r="B282" s="35" t="s">
        <v>89</v>
      </c>
    </row>
    <row r="283" spans="1:2">
      <c r="A283" s="34">
        <v>46304</v>
      </c>
      <c r="B283" s="35" t="s">
        <v>89</v>
      </c>
    </row>
    <row r="284" spans="1:2">
      <c r="A284" s="34">
        <v>46305</v>
      </c>
      <c r="B284" s="35" t="s">
        <v>88</v>
      </c>
    </row>
    <row r="285" spans="1:2">
      <c r="A285" s="34">
        <v>46306</v>
      </c>
      <c r="B285" s="35" t="s">
        <v>90</v>
      </c>
    </row>
    <row r="286" spans="1:2">
      <c r="A286" s="34">
        <v>46307</v>
      </c>
      <c r="B286" s="35" t="s">
        <v>89</v>
      </c>
    </row>
    <row r="287" spans="1:2">
      <c r="A287" s="34">
        <v>46308</v>
      </c>
      <c r="B287" s="35" t="s">
        <v>89</v>
      </c>
    </row>
    <row r="288" spans="1:2">
      <c r="A288" s="34">
        <v>46309</v>
      </c>
      <c r="B288" s="35" t="s">
        <v>89</v>
      </c>
    </row>
    <row r="289" spans="1:2">
      <c r="A289" s="34">
        <v>46310</v>
      </c>
      <c r="B289" s="35" t="s">
        <v>89</v>
      </c>
    </row>
    <row r="290" spans="1:2">
      <c r="A290" s="34">
        <v>46311</v>
      </c>
      <c r="B290" s="35" t="s">
        <v>89</v>
      </c>
    </row>
    <row r="291" spans="1:2">
      <c r="A291" s="34">
        <v>46312</v>
      </c>
      <c r="B291" s="35" t="s">
        <v>90</v>
      </c>
    </row>
    <row r="292" spans="1:2">
      <c r="A292" s="34">
        <v>46313</v>
      </c>
      <c r="B292" s="35" t="s">
        <v>90</v>
      </c>
    </row>
    <row r="293" spans="1:2">
      <c r="A293" s="34">
        <v>46314</v>
      </c>
      <c r="B293" s="35" t="s">
        <v>89</v>
      </c>
    </row>
    <row r="294" spans="1:2">
      <c r="A294" s="34">
        <v>46315</v>
      </c>
      <c r="B294" s="35" t="s">
        <v>89</v>
      </c>
    </row>
    <row r="295" spans="1:2">
      <c r="A295" s="34">
        <v>46316</v>
      </c>
      <c r="B295" s="35" t="s">
        <v>89</v>
      </c>
    </row>
    <row r="296" spans="1:2">
      <c r="A296" s="34">
        <v>46317</v>
      </c>
      <c r="B296" s="35" t="s">
        <v>89</v>
      </c>
    </row>
    <row r="297" spans="1:2">
      <c r="A297" s="34">
        <v>46318</v>
      </c>
      <c r="B297" s="35" t="s">
        <v>89</v>
      </c>
    </row>
    <row r="298" spans="1:2">
      <c r="A298" s="34">
        <v>46319</v>
      </c>
      <c r="B298" s="35" t="s">
        <v>90</v>
      </c>
    </row>
    <row r="299" spans="1:2">
      <c r="A299" s="34">
        <v>46320</v>
      </c>
      <c r="B299" s="35" t="s">
        <v>90</v>
      </c>
    </row>
    <row r="300" spans="1:2">
      <c r="A300" s="34">
        <v>46321</v>
      </c>
      <c r="B300" s="35" t="s">
        <v>89</v>
      </c>
    </row>
    <row r="301" spans="1:2">
      <c r="A301" s="34">
        <v>46322</v>
      </c>
      <c r="B301" s="35" t="s">
        <v>89</v>
      </c>
    </row>
    <row r="302" spans="1:2">
      <c r="A302" s="34">
        <v>46323</v>
      </c>
      <c r="B302" s="35" t="s">
        <v>89</v>
      </c>
    </row>
    <row r="303" spans="1:2">
      <c r="A303" s="34">
        <v>46324</v>
      </c>
      <c r="B303" s="35" t="s">
        <v>89</v>
      </c>
    </row>
    <row r="304" spans="1:2">
      <c r="A304" s="34">
        <v>46325</v>
      </c>
      <c r="B304" s="35" t="s">
        <v>89</v>
      </c>
    </row>
    <row r="305" spans="1:2">
      <c r="A305" s="34">
        <v>46326</v>
      </c>
      <c r="B305" s="35" t="s">
        <v>90</v>
      </c>
    </row>
    <row r="306" spans="1:2">
      <c r="A306" s="34">
        <v>46327</v>
      </c>
      <c r="B306" s="35" t="s">
        <v>90</v>
      </c>
    </row>
    <row r="307" spans="1:2">
      <c r="A307" s="34">
        <v>46328</v>
      </c>
      <c r="B307" s="35" t="s">
        <v>89</v>
      </c>
    </row>
    <row r="308" spans="1:2">
      <c r="A308" s="34">
        <v>46329</v>
      </c>
      <c r="B308" s="35" t="s">
        <v>89</v>
      </c>
    </row>
    <row r="309" spans="1:2">
      <c r="A309" s="34">
        <v>46330</v>
      </c>
      <c r="B309" s="35" t="s">
        <v>89</v>
      </c>
    </row>
    <row r="310" spans="1:2">
      <c r="A310" s="34">
        <v>46331</v>
      </c>
      <c r="B310" s="35" t="s">
        <v>89</v>
      </c>
    </row>
    <row r="311" spans="1:2">
      <c r="A311" s="34">
        <v>46332</v>
      </c>
      <c r="B311" s="35" t="s">
        <v>89</v>
      </c>
    </row>
    <row r="312" spans="1:2">
      <c r="A312" s="34">
        <v>46333</v>
      </c>
      <c r="B312" s="35" t="s">
        <v>90</v>
      </c>
    </row>
    <row r="313" spans="1:2">
      <c r="A313" s="34">
        <v>46334</v>
      </c>
      <c r="B313" s="35" t="s">
        <v>90</v>
      </c>
    </row>
    <row r="314" spans="1:2">
      <c r="A314" s="34">
        <v>46335</v>
      </c>
      <c r="B314" s="35" t="s">
        <v>89</v>
      </c>
    </row>
    <row r="315" spans="1:2">
      <c r="A315" s="34">
        <v>46336</v>
      </c>
      <c r="B315" s="35" t="s">
        <v>89</v>
      </c>
    </row>
    <row r="316" spans="1:2">
      <c r="A316" s="34">
        <v>46337</v>
      </c>
      <c r="B316" s="35" t="s">
        <v>89</v>
      </c>
    </row>
    <row r="317" spans="1:2">
      <c r="A317" s="34">
        <v>46338</v>
      </c>
      <c r="B317" s="35" t="s">
        <v>89</v>
      </c>
    </row>
    <row r="318" spans="1:2">
      <c r="A318" s="34">
        <v>46339</v>
      </c>
      <c r="B318" s="35" t="s">
        <v>89</v>
      </c>
    </row>
    <row r="319" spans="1:2">
      <c r="A319" s="34">
        <v>46340</v>
      </c>
      <c r="B319" s="35" t="s">
        <v>90</v>
      </c>
    </row>
    <row r="320" spans="1:2">
      <c r="A320" s="34">
        <v>46341</v>
      </c>
      <c r="B320" s="35" t="s">
        <v>90</v>
      </c>
    </row>
    <row r="321" spans="1:2">
      <c r="A321" s="34">
        <v>46342</v>
      </c>
      <c r="B321" s="35" t="s">
        <v>89</v>
      </c>
    </row>
    <row r="322" spans="1:2">
      <c r="A322" s="34">
        <v>46343</v>
      </c>
      <c r="B322" s="35" t="s">
        <v>89</v>
      </c>
    </row>
    <row r="323" spans="1:2">
      <c r="A323" s="34">
        <v>46344</v>
      </c>
      <c r="B323" s="35" t="s">
        <v>89</v>
      </c>
    </row>
    <row r="324" spans="1:2">
      <c r="A324" s="34">
        <v>46345</v>
      </c>
      <c r="B324" s="35" t="s">
        <v>89</v>
      </c>
    </row>
    <row r="325" spans="1:2">
      <c r="A325" s="34">
        <v>46346</v>
      </c>
      <c r="B325" s="35" t="s">
        <v>89</v>
      </c>
    </row>
    <row r="326" spans="1:2">
      <c r="A326" s="34">
        <v>46347</v>
      </c>
      <c r="B326" s="35" t="s">
        <v>90</v>
      </c>
    </row>
    <row r="327" spans="1:2">
      <c r="A327" s="34">
        <v>46348</v>
      </c>
      <c r="B327" s="35" t="s">
        <v>90</v>
      </c>
    </row>
    <row r="328" spans="1:2">
      <c r="A328" s="34">
        <v>46349</v>
      </c>
      <c r="B328" s="35" t="s">
        <v>89</v>
      </c>
    </row>
    <row r="329" spans="1:2">
      <c r="A329" s="34">
        <v>46350</v>
      </c>
      <c r="B329" s="35" t="s">
        <v>89</v>
      </c>
    </row>
    <row r="330" spans="1:2">
      <c r="A330" s="34">
        <v>46351</v>
      </c>
      <c r="B330" s="35" t="s">
        <v>89</v>
      </c>
    </row>
    <row r="331" spans="1:2">
      <c r="A331" s="34">
        <v>46352</v>
      </c>
      <c r="B331" s="35" t="s">
        <v>89</v>
      </c>
    </row>
    <row r="332" spans="1:2">
      <c r="A332" s="34">
        <v>46353</v>
      </c>
      <c r="B332" s="35" t="s">
        <v>89</v>
      </c>
    </row>
    <row r="333" spans="1:2">
      <c r="A333" s="34">
        <v>46354</v>
      </c>
      <c r="B333" s="35" t="s">
        <v>90</v>
      </c>
    </row>
    <row r="334" spans="1:2">
      <c r="A334" s="34">
        <v>46355</v>
      </c>
      <c r="B334" s="35" t="s">
        <v>90</v>
      </c>
    </row>
    <row r="335" spans="1:2">
      <c r="A335" s="34">
        <v>46356</v>
      </c>
      <c r="B335" s="35" t="s">
        <v>89</v>
      </c>
    </row>
    <row r="336" spans="1:2">
      <c r="A336" s="34">
        <v>46357</v>
      </c>
      <c r="B336" s="35" t="s">
        <v>89</v>
      </c>
    </row>
    <row r="337" spans="1:2">
      <c r="A337" s="34">
        <v>46358</v>
      </c>
      <c r="B337" s="35" t="s">
        <v>89</v>
      </c>
    </row>
    <row r="338" spans="1:2">
      <c r="A338" s="34">
        <v>46359</v>
      </c>
      <c r="B338" s="35" t="s">
        <v>89</v>
      </c>
    </row>
    <row r="339" spans="1:2">
      <c r="A339" s="34">
        <v>46360</v>
      </c>
      <c r="B339" s="35" t="s">
        <v>89</v>
      </c>
    </row>
    <row r="340" spans="1:2">
      <c r="A340" s="34">
        <v>46361</v>
      </c>
      <c r="B340" s="35" t="s">
        <v>90</v>
      </c>
    </row>
    <row r="341" spans="1:2">
      <c r="A341" s="34">
        <v>46362</v>
      </c>
      <c r="B341" s="35" t="s">
        <v>90</v>
      </c>
    </row>
    <row r="342" spans="1:2">
      <c r="A342" s="34">
        <v>46363</v>
      </c>
      <c r="B342" s="35" t="s">
        <v>89</v>
      </c>
    </row>
    <row r="343" spans="1:2">
      <c r="A343" s="34">
        <v>46364</v>
      </c>
      <c r="B343" s="35" t="s">
        <v>89</v>
      </c>
    </row>
    <row r="344" spans="1:2">
      <c r="A344" s="34">
        <v>46365</v>
      </c>
      <c r="B344" s="35" t="s">
        <v>89</v>
      </c>
    </row>
    <row r="345" spans="1:2">
      <c r="A345" s="34">
        <v>46366</v>
      </c>
      <c r="B345" s="35" t="s">
        <v>89</v>
      </c>
    </row>
    <row r="346" spans="1:2">
      <c r="A346" s="34">
        <v>46367</v>
      </c>
      <c r="B346" s="35" t="s">
        <v>89</v>
      </c>
    </row>
    <row r="347" spans="1:2">
      <c r="A347" s="34">
        <v>46368</v>
      </c>
      <c r="B347" s="35" t="s">
        <v>90</v>
      </c>
    </row>
    <row r="348" spans="1:2">
      <c r="A348" s="34">
        <v>46369</v>
      </c>
      <c r="B348" s="35" t="s">
        <v>90</v>
      </c>
    </row>
    <row r="349" spans="1:2">
      <c r="A349" s="34">
        <v>46370</v>
      </c>
      <c r="B349" s="35" t="s">
        <v>89</v>
      </c>
    </row>
    <row r="350" spans="1:2">
      <c r="A350" s="34">
        <v>46371</v>
      </c>
      <c r="B350" s="35" t="s">
        <v>89</v>
      </c>
    </row>
    <row r="351" spans="1:2">
      <c r="A351" s="34">
        <v>46372</v>
      </c>
      <c r="B351" s="35" t="s">
        <v>89</v>
      </c>
    </row>
    <row r="352" spans="1:2">
      <c r="A352" s="34">
        <v>46373</v>
      </c>
      <c r="B352" s="35" t="s">
        <v>89</v>
      </c>
    </row>
    <row r="353" spans="1:2">
      <c r="A353" s="34">
        <v>46374</v>
      </c>
      <c r="B353" s="35" t="s">
        <v>89</v>
      </c>
    </row>
    <row r="354" spans="1:2">
      <c r="A354" s="34">
        <v>46375</v>
      </c>
      <c r="B354" s="35" t="s">
        <v>90</v>
      </c>
    </row>
    <row r="355" spans="1:2">
      <c r="A355" s="34">
        <v>46376</v>
      </c>
      <c r="B355" s="35" t="s">
        <v>90</v>
      </c>
    </row>
    <row r="356" spans="1:2">
      <c r="A356" s="34">
        <v>46377</v>
      </c>
      <c r="B356" s="35" t="s">
        <v>89</v>
      </c>
    </row>
    <row r="357" spans="1:2">
      <c r="A357" s="34">
        <v>46378</v>
      </c>
      <c r="B357" s="35" t="s">
        <v>89</v>
      </c>
    </row>
    <row r="358" spans="1:2">
      <c r="A358" s="34">
        <v>46379</v>
      </c>
      <c r="B358" s="35" t="s">
        <v>89</v>
      </c>
    </row>
    <row r="359" spans="1:2">
      <c r="A359" s="34">
        <v>46380</v>
      </c>
      <c r="B359" s="35" t="s">
        <v>89</v>
      </c>
    </row>
    <row r="360" spans="1:2">
      <c r="A360" s="34">
        <v>46381</v>
      </c>
      <c r="B360" s="35" t="s">
        <v>89</v>
      </c>
    </row>
    <row r="361" spans="1:2">
      <c r="A361" s="34">
        <v>46382</v>
      </c>
      <c r="B361" s="35" t="s">
        <v>90</v>
      </c>
    </row>
    <row r="362" spans="1:2">
      <c r="A362" s="34">
        <v>46383</v>
      </c>
      <c r="B362" s="35" t="s">
        <v>90</v>
      </c>
    </row>
    <row r="363" spans="1:2">
      <c r="A363" s="34">
        <v>46384</v>
      </c>
      <c r="B363" s="35" t="s">
        <v>89</v>
      </c>
    </row>
    <row r="364" spans="1:2">
      <c r="A364" s="34">
        <v>46385</v>
      </c>
      <c r="B364" s="35" t="s">
        <v>89</v>
      </c>
    </row>
    <row r="365" spans="1:2">
      <c r="A365" s="34">
        <v>46386</v>
      </c>
      <c r="B365" s="35" t="s">
        <v>89</v>
      </c>
    </row>
    <row r="366" spans="1:2">
      <c r="A366" s="34">
        <v>46387</v>
      </c>
      <c r="B366" s="35" t="s">
        <v>89</v>
      </c>
    </row>
    <row r="367" spans="1:2">
      <c r="A367" s="34">
        <v>46388</v>
      </c>
      <c r="B367" s="35" t="s">
        <v>87</v>
      </c>
    </row>
    <row r="368" spans="1:2">
      <c r="A368" s="34">
        <v>46389</v>
      </c>
      <c r="B368" s="35" t="s">
        <v>87</v>
      </c>
    </row>
    <row r="369" spans="1:2">
      <c r="A369" s="34">
        <v>46390</v>
      </c>
      <c r="B369" s="35" t="s">
        <v>87</v>
      </c>
    </row>
    <row r="370" spans="1:2">
      <c r="A370" s="34">
        <v>46391</v>
      </c>
      <c r="B370" s="35" t="s">
        <v>89</v>
      </c>
    </row>
    <row r="371" spans="1:2">
      <c r="A371" s="34">
        <v>46392</v>
      </c>
      <c r="B371" s="35" t="s">
        <v>89</v>
      </c>
    </row>
    <row r="372" spans="1:2">
      <c r="A372" s="34">
        <v>46393</v>
      </c>
      <c r="B372" s="35" t="s">
        <v>89</v>
      </c>
    </row>
    <row r="373" spans="1:2">
      <c r="A373" s="34">
        <v>46394</v>
      </c>
      <c r="B373" s="35" t="s">
        <v>89</v>
      </c>
    </row>
    <row r="374" spans="1:2">
      <c r="A374" s="34">
        <v>46395</v>
      </c>
      <c r="B374" s="35" t="s">
        <v>89</v>
      </c>
    </row>
    <row r="375" spans="1:2">
      <c r="A375" s="34">
        <v>46396</v>
      </c>
      <c r="B375" s="35" t="s">
        <v>90</v>
      </c>
    </row>
    <row r="376" spans="1:2">
      <c r="A376" s="34">
        <v>46397</v>
      </c>
      <c r="B376" s="35" t="s">
        <v>90</v>
      </c>
    </row>
    <row r="377" spans="1:2">
      <c r="A377" s="34">
        <v>46398</v>
      </c>
      <c r="B377" s="35" t="s">
        <v>89</v>
      </c>
    </row>
    <row r="378" spans="1:2">
      <c r="A378" s="34">
        <v>46399</v>
      </c>
      <c r="B378" s="35" t="s">
        <v>89</v>
      </c>
    </row>
    <row r="379" spans="1:2">
      <c r="A379" s="34">
        <v>46400</v>
      </c>
      <c r="B379" s="35" t="s">
        <v>89</v>
      </c>
    </row>
    <row r="380" spans="1:2">
      <c r="A380" s="34">
        <v>46401</v>
      </c>
      <c r="B380" s="35" t="s">
        <v>89</v>
      </c>
    </row>
    <row r="381" spans="1:2">
      <c r="A381" s="34">
        <v>46402</v>
      </c>
      <c r="B381" s="35" t="s">
        <v>89</v>
      </c>
    </row>
    <row r="382" spans="1:2">
      <c r="A382" s="34">
        <v>46403</v>
      </c>
      <c r="B382" s="35" t="s">
        <v>90</v>
      </c>
    </row>
    <row r="383" spans="1:2">
      <c r="A383" s="34">
        <v>46404</v>
      </c>
      <c r="B383" s="35" t="s">
        <v>90</v>
      </c>
    </row>
    <row r="384" spans="1:2">
      <c r="A384" s="34">
        <v>46405</v>
      </c>
      <c r="B384" s="35" t="s">
        <v>89</v>
      </c>
    </row>
    <row r="385" spans="1:2">
      <c r="A385" s="34">
        <v>46406</v>
      </c>
      <c r="B385" s="35" t="s">
        <v>89</v>
      </c>
    </row>
    <row r="386" spans="1:2">
      <c r="A386" s="34">
        <v>46407</v>
      </c>
      <c r="B386" s="35" t="s">
        <v>89</v>
      </c>
    </row>
    <row r="387" spans="1:2">
      <c r="A387" s="34">
        <v>46408</v>
      </c>
      <c r="B387" s="35" t="s">
        <v>89</v>
      </c>
    </row>
    <row r="388" spans="1:2">
      <c r="A388" s="34">
        <v>46409</v>
      </c>
      <c r="B388" s="35" t="s">
        <v>89</v>
      </c>
    </row>
    <row r="389" spans="1:2">
      <c r="A389" s="34">
        <v>46410</v>
      </c>
      <c r="B389" s="35" t="s">
        <v>90</v>
      </c>
    </row>
    <row r="390" spans="1:2">
      <c r="A390" s="34">
        <v>46411</v>
      </c>
      <c r="B390" s="35" t="s">
        <v>90</v>
      </c>
    </row>
    <row r="391" spans="1:2">
      <c r="A391" s="34">
        <v>46412</v>
      </c>
      <c r="B391" s="35" t="s">
        <v>89</v>
      </c>
    </row>
    <row r="392" spans="1:2">
      <c r="A392" s="34">
        <v>46413</v>
      </c>
      <c r="B392" s="35" t="s">
        <v>89</v>
      </c>
    </row>
    <row r="393" spans="1:2">
      <c r="A393" s="34">
        <v>46414</v>
      </c>
      <c r="B393" s="35" t="s">
        <v>89</v>
      </c>
    </row>
    <row r="394" spans="1:2">
      <c r="A394" s="34">
        <v>46415</v>
      </c>
      <c r="B394" s="35" t="s">
        <v>89</v>
      </c>
    </row>
    <row r="395" spans="1:2">
      <c r="A395" s="34">
        <v>46416</v>
      </c>
      <c r="B395" s="35" t="s">
        <v>89</v>
      </c>
    </row>
    <row r="396" spans="1:2">
      <c r="A396" s="34">
        <v>46417</v>
      </c>
      <c r="B396" s="35" t="s">
        <v>90</v>
      </c>
    </row>
    <row r="397" spans="1:2">
      <c r="A397" s="34">
        <v>46418</v>
      </c>
      <c r="B397" s="35" t="s">
        <v>88</v>
      </c>
    </row>
    <row r="398" spans="1:2">
      <c r="A398" s="34">
        <v>46419</v>
      </c>
      <c r="B398" s="35" t="s">
        <v>89</v>
      </c>
    </row>
    <row r="399" spans="1:2">
      <c r="A399" s="34">
        <v>46420</v>
      </c>
      <c r="B399" s="35" t="s">
        <v>89</v>
      </c>
    </row>
    <row r="400" spans="1:2">
      <c r="A400" s="34">
        <v>46421</v>
      </c>
      <c r="B400" s="35" t="s">
        <v>89</v>
      </c>
    </row>
    <row r="401" spans="1:2">
      <c r="A401" s="34">
        <v>46422</v>
      </c>
      <c r="B401" s="35" t="s">
        <v>89</v>
      </c>
    </row>
    <row r="402" spans="1:2">
      <c r="A402" s="34">
        <v>46423</v>
      </c>
      <c r="B402" s="35" t="s">
        <v>91</v>
      </c>
    </row>
    <row r="403" spans="1:2">
      <c r="A403" s="34">
        <v>46424</v>
      </c>
      <c r="B403" s="35" t="s">
        <v>91</v>
      </c>
    </row>
    <row r="404" spans="1:2">
      <c r="A404" s="34">
        <v>46425</v>
      </c>
      <c r="B404" s="35" t="s">
        <v>91</v>
      </c>
    </row>
    <row r="405" spans="1:2">
      <c r="A405" s="34">
        <v>46426</v>
      </c>
      <c r="B405" s="35" t="s">
        <v>91</v>
      </c>
    </row>
    <row r="406" spans="1:2">
      <c r="A406" s="34">
        <v>46427</v>
      </c>
      <c r="B406" s="35" t="s">
        <v>91</v>
      </c>
    </row>
    <row r="407" spans="1:2">
      <c r="A407" s="34">
        <v>46428</v>
      </c>
      <c r="B407" s="35" t="s">
        <v>91</v>
      </c>
    </row>
    <row r="408" spans="1:2">
      <c r="A408" s="34">
        <v>46429</v>
      </c>
      <c r="B408" s="35" t="s">
        <v>91</v>
      </c>
    </row>
    <row r="409" spans="1:2">
      <c r="A409" s="34">
        <v>46430</v>
      </c>
      <c r="B409" s="35" t="s">
        <v>91</v>
      </c>
    </row>
    <row r="410" spans="1:2">
      <c r="A410" s="34">
        <v>46431</v>
      </c>
      <c r="B410" s="35" t="s">
        <v>91</v>
      </c>
    </row>
    <row r="411" spans="1:2">
      <c r="A411" s="34">
        <v>46432</v>
      </c>
      <c r="B411" s="35" t="s">
        <v>88</v>
      </c>
    </row>
    <row r="412" spans="1:2">
      <c r="A412" s="34">
        <v>46433</v>
      </c>
      <c r="B412" s="35" t="s">
        <v>89</v>
      </c>
    </row>
    <row r="413" spans="1:2">
      <c r="A413" s="34">
        <v>46434</v>
      </c>
      <c r="B413" s="35" t="s">
        <v>89</v>
      </c>
    </row>
    <row r="414" spans="1:2">
      <c r="A414" s="34">
        <v>46435</v>
      </c>
      <c r="B414" s="35" t="s">
        <v>89</v>
      </c>
    </row>
    <row r="415" spans="1:2">
      <c r="A415" s="34">
        <v>46436</v>
      </c>
      <c r="B415" s="35" t="s">
        <v>89</v>
      </c>
    </row>
    <row r="416" spans="1:2">
      <c r="A416" s="34">
        <v>46437</v>
      </c>
      <c r="B416" s="35" t="s">
        <v>89</v>
      </c>
    </row>
    <row r="417" spans="1:2">
      <c r="A417" s="34">
        <v>46438</v>
      </c>
      <c r="B417" s="35" t="s">
        <v>90</v>
      </c>
    </row>
    <row r="418" spans="1:2">
      <c r="A418" s="34">
        <v>46439</v>
      </c>
      <c r="B418" s="35" t="s">
        <v>90</v>
      </c>
    </row>
    <row r="419" spans="1:2">
      <c r="A419" s="34">
        <v>46440</v>
      </c>
      <c r="B419" s="35" t="s">
        <v>89</v>
      </c>
    </row>
    <row r="420" spans="1:2">
      <c r="A420" s="34">
        <v>46441</v>
      </c>
      <c r="B420" s="35" t="s">
        <v>89</v>
      </c>
    </row>
    <row r="421" spans="1:2">
      <c r="A421" s="34">
        <v>46442</v>
      </c>
      <c r="B421" s="35" t="s">
        <v>89</v>
      </c>
    </row>
    <row r="422" spans="1:2">
      <c r="A422" s="34">
        <v>46443</v>
      </c>
      <c r="B422" s="35" t="s">
        <v>89</v>
      </c>
    </row>
    <row r="423" spans="1:2">
      <c r="A423" s="34">
        <v>46444</v>
      </c>
      <c r="B423" s="35" t="s">
        <v>89</v>
      </c>
    </row>
    <row r="424" spans="1:2">
      <c r="A424" s="34">
        <v>46445</v>
      </c>
      <c r="B424" s="35" t="s">
        <v>90</v>
      </c>
    </row>
    <row r="425" spans="1:2">
      <c r="A425" s="34">
        <v>46446</v>
      </c>
      <c r="B425" s="35" t="s">
        <v>90</v>
      </c>
    </row>
    <row r="426" spans="1:2">
      <c r="A426" s="34">
        <v>46447</v>
      </c>
      <c r="B426" s="35" t="s">
        <v>89</v>
      </c>
    </row>
    <row r="427" spans="1:2">
      <c r="A427" s="34">
        <v>46448</v>
      </c>
      <c r="B427" s="35" t="s">
        <v>89</v>
      </c>
    </row>
    <row r="428" spans="1:2">
      <c r="A428" s="34">
        <v>46449</v>
      </c>
      <c r="B428" s="35" t="s">
        <v>89</v>
      </c>
    </row>
    <row r="429" spans="1:2">
      <c r="A429" s="34">
        <v>46450</v>
      </c>
      <c r="B429" s="35" t="s">
        <v>89</v>
      </c>
    </row>
    <row r="430" spans="1:2">
      <c r="A430" s="34">
        <v>46451</v>
      </c>
      <c r="B430" s="35" t="s">
        <v>89</v>
      </c>
    </row>
    <row r="431" spans="1:2">
      <c r="A431" s="34">
        <v>46452</v>
      </c>
      <c r="B431" s="35" t="s">
        <v>90</v>
      </c>
    </row>
    <row r="432" spans="1:2">
      <c r="A432" s="34">
        <v>46453</v>
      </c>
      <c r="B432" s="35" t="s">
        <v>90</v>
      </c>
    </row>
    <row r="433" spans="1:2">
      <c r="A433" s="34">
        <v>46454</v>
      </c>
      <c r="B433" s="35" t="s">
        <v>89</v>
      </c>
    </row>
    <row r="434" spans="1:2">
      <c r="A434" s="34">
        <v>46455</v>
      </c>
      <c r="B434" s="35" t="s">
        <v>89</v>
      </c>
    </row>
    <row r="435" spans="1:2">
      <c r="A435" s="34">
        <v>46456</v>
      </c>
      <c r="B435" s="35" t="s">
        <v>89</v>
      </c>
    </row>
    <row r="436" spans="1:2">
      <c r="A436" s="34">
        <v>46457</v>
      </c>
      <c r="B436" s="35" t="s">
        <v>89</v>
      </c>
    </row>
    <row r="437" spans="1:2">
      <c r="A437" s="34">
        <v>46458</v>
      </c>
      <c r="B437" s="35" t="s">
        <v>89</v>
      </c>
    </row>
    <row r="438" spans="1:2">
      <c r="A438" s="34">
        <v>46459</v>
      </c>
      <c r="B438" s="35" t="s">
        <v>90</v>
      </c>
    </row>
    <row r="439" spans="1:2">
      <c r="A439" s="34">
        <v>46460</v>
      </c>
      <c r="B439" s="35" t="s">
        <v>90</v>
      </c>
    </row>
    <row r="440" spans="1:2">
      <c r="A440" s="34">
        <v>46461</v>
      </c>
      <c r="B440" s="35" t="s">
        <v>89</v>
      </c>
    </row>
    <row r="441" spans="1:2">
      <c r="A441" s="34">
        <v>46462</v>
      </c>
      <c r="B441" s="35" t="s">
        <v>89</v>
      </c>
    </row>
    <row r="442" spans="1:2">
      <c r="A442" s="34">
        <v>46463</v>
      </c>
      <c r="B442" s="35" t="s">
        <v>89</v>
      </c>
    </row>
    <row r="443" spans="1:2">
      <c r="A443" s="34">
        <v>46464</v>
      </c>
      <c r="B443" s="35" t="s">
        <v>89</v>
      </c>
    </row>
    <row r="444" spans="1:2">
      <c r="A444" s="34">
        <v>46465</v>
      </c>
      <c r="B444" s="35" t="s">
        <v>89</v>
      </c>
    </row>
    <row r="445" spans="1:2">
      <c r="A445" s="34">
        <v>46466</v>
      </c>
      <c r="B445" s="35" t="s">
        <v>90</v>
      </c>
    </row>
    <row r="446" spans="1:2">
      <c r="A446" s="34">
        <v>46467</v>
      </c>
      <c r="B446" s="35" t="s">
        <v>90</v>
      </c>
    </row>
    <row r="447" spans="1:2">
      <c r="A447" s="34">
        <v>46468</v>
      </c>
      <c r="B447" s="35" t="s">
        <v>89</v>
      </c>
    </row>
    <row r="448" spans="1:2">
      <c r="A448" s="34">
        <v>46469</v>
      </c>
      <c r="B448" s="35" t="s">
        <v>89</v>
      </c>
    </row>
    <row r="449" spans="1:2">
      <c r="A449" s="34">
        <v>46470</v>
      </c>
      <c r="B449" s="35" t="s">
        <v>89</v>
      </c>
    </row>
    <row r="450" spans="1:2">
      <c r="A450" s="34">
        <v>46471</v>
      </c>
      <c r="B450" s="35" t="s">
        <v>89</v>
      </c>
    </row>
    <row r="451" spans="1:2">
      <c r="A451" s="34">
        <v>46472</v>
      </c>
      <c r="B451" s="35" t="s">
        <v>89</v>
      </c>
    </row>
    <row r="452" spans="1:2">
      <c r="A452" s="34">
        <v>46473</v>
      </c>
      <c r="B452" s="35" t="s">
        <v>90</v>
      </c>
    </row>
    <row r="453" spans="1:2">
      <c r="A453" s="34">
        <v>46474</v>
      </c>
      <c r="B453" s="35" t="s">
        <v>90</v>
      </c>
    </row>
    <row r="454" spans="1:2">
      <c r="A454" s="34">
        <v>46475</v>
      </c>
      <c r="B454" s="35" t="s">
        <v>89</v>
      </c>
    </row>
    <row r="455" spans="1:2">
      <c r="A455" s="34">
        <v>46476</v>
      </c>
      <c r="B455" s="35" t="s">
        <v>89</v>
      </c>
    </row>
    <row r="456" spans="1:2">
      <c r="A456" s="34">
        <v>46477</v>
      </c>
      <c r="B456" s="35" t="s">
        <v>89</v>
      </c>
    </row>
    <row r="457" spans="1:2">
      <c r="A457" s="34">
        <v>46478</v>
      </c>
      <c r="B457" s="35" t="s">
        <v>89</v>
      </c>
    </row>
    <row r="458" spans="1:2">
      <c r="A458" s="34">
        <v>46479</v>
      </c>
      <c r="B458" s="35" t="s">
        <v>89</v>
      </c>
    </row>
    <row r="459" spans="1:2">
      <c r="A459" s="34">
        <v>46480</v>
      </c>
      <c r="B459" s="35" t="s">
        <v>92</v>
      </c>
    </row>
    <row r="460" spans="1:2">
      <c r="A460" s="34">
        <v>46481</v>
      </c>
      <c r="B460" s="35" t="s">
        <v>92</v>
      </c>
    </row>
    <row r="461" spans="1:2">
      <c r="A461" s="34">
        <v>46482</v>
      </c>
      <c r="B461" s="35" t="s">
        <v>92</v>
      </c>
    </row>
    <row r="462" spans="1:2">
      <c r="A462" s="34">
        <v>46483</v>
      </c>
      <c r="B462" s="35" t="s">
        <v>89</v>
      </c>
    </row>
    <row r="463" spans="1:2">
      <c r="A463" s="34">
        <v>46484</v>
      </c>
      <c r="B463" s="35" t="s">
        <v>89</v>
      </c>
    </row>
    <row r="464" spans="1:2">
      <c r="A464" s="34">
        <v>46485</v>
      </c>
      <c r="B464" s="35" t="s">
        <v>89</v>
      </c>
    </row>
    <row r="465" spans="1:2">
      <c r="A465" s="34">
        <v>46486</v>
      </c>
      <c r="B465" s="35" t="s">
        <v>89</v>
      </c>
    </row>
    <row r="466" spans="1:2">
      <c r="A466" s="34">
        <v>46487</v>
      </c>
      <c r="B466" s="35" t="s">
        <v>90</v>
      </c>
    </row>
    <row r="467" spans="1:2">
      <c r="A467" s="34">
        <v>46488</v>
      </c>
      <c r="B467" s="35" t="s">
        <v>90</v>
      </c>
    </row>
    <row r="468" spans="1:2">
      <c r="A468" s="34">
        <v>46489</v>
      </c>
      <c r="B468" s="35" t="s">
        <v>89</v>
      </c>
    </row>
    <row r="469" spans="1:2">
      <c r="A469" s="34">
        <v>46490</v>
      </c>
      <c r="B469" s="35" t="s">
        <v>89</v>
      </c>
    </row>
    <row r="470" spans="1:2">
      <c r="A470" s="34">
        <v>46491</v>
      </c>
      <c r="B470" s="35" t="s">
        <v>89</v>
      </c>
    </row>
    <row r="471" spans="1:2">
      <c r="A471" s="34">
        <v>46492</v>
      </c>
      <c r="B471" s="35" t="s">
        <v>89</v>
      </c>
    </row>
    <row r="472" spans="1:2">
      <c r="A472" s="34">
        <v>46493</v>
      </c>
      <c r="B472" s="35" t="s">
        <v>89</v>
      </c>
    </row>
    <row r="473" spans="1:2">
      <c r="A473" s="34">
        <v>46494</v>
      </c>
      <c r="B473" s="35" t="s">
        <v>90</v>
      </c>
    </row>
    <row r="474" spans="1:2">
      <c r="A474" s="34">
        <v>46495</v>
      </c>
      <c r="B474" s="35" t="s">
        <v>90</v>
      </c>
    </row>
    <row r="475" spans="1:2">
      <c r="A475" s="34">
        <v>46496</v>
      </c>
      <c r="B475" s="35" t="s">
        <v>89</v>
      </c>
    </row>
    <row r="476" spans="1:2">
      <c r="A476" s="34">
        <v>46497</v>
      </c>
      <c r="B476" s="35" t="s">
        <v>89</v>
      </c>
    </row>
    <row r="477" spans="1:2">
      <c r="A477" s="34">
        <v>46498</v>
      </c>
      <c r="B477" s="35" t="s">
        <v>89</v>
      </c>
    </row>
    <row r="478" spans="1:2">
      <c r="A478" s="34">
        <v>46499</v>
      </c>
      <c r="B478" s="35" t="s">
        <v>89</v>
      </c>
    </row>
    <row r="479" spans="1:2">
      <c r="A479" s="34">
        <v>46500</v>
      </c>
      <c r="B479" s="35" t="s">
        <v>89</v>
      </c>
    </row>
    <row r="480" spans="1:2">
      <c r="A480" s="34">
        <v>46501</v>
      </c>
      <c r="B480" s="35" t="s">
        <v>90</v>
      </c>
    </row>
    <row r="481" spans="1:2">
      <c r="A481" s="34">
        <v>46502</v>
      </c>
      <c r="B481" s="35" t="s">
        <v>90</v>
      </c>
    </row>
    <row r="482" spans="1:2">
      <c r="A482" s="34">
        <v>46503</v>
      </c>
      <c r="B482" s="35" t="s">
        <v>89</v>
      </c>
    </row>
    <row r="483" spans="1:2">
      <c r="A483" s="34">
        <v>46504</v>
      </c>
      <c r="B483" s="35" t="s">
        <v>89</v>
      </c>
    </row>
    <row r="484" spans="1:2">
      <c r="A484" s="34">
        <v>46505</v>
      </c>
      <c r="B484" s="35" t="s">
        <v>89</v>
      </c>
    </row>
    <row r="485" spans="1:2">
      <c r="A485" s="34">
        <v>46506</v>
      </c>
      <c r="B485" s="35" t="s">
        <v>89</v>
      </c>
    </row>
    <row r="486" spans="1:2">
      <c r="A486" s="34">
        <v>46507</v>
      </c>
      <c r="B486" s="35" t="s">
        <v>89</v>
      </c>
    </row>
    <row r="487" spans="1:2">
      <c r="A487" s="34">
        <v>46508</v>
      </c>
      <c r="B487" s="35" t="s">
        <v>93</v>
      </c>
    </row>
    <row r="488" spans="1:2">
      <c r="A488" s="34">
        <v>46509</v>
      </c>
      <c r="B488" s="35" t="s">
        <v>93</v>
      </c>
    </row>
    <row r="489" spans="1:2">
      <c r="A489" s="34">
        <v>46510</v>
      </c>
      <c r="B489" s="35" t="s">
        <v>93</v>
      </c>
    </row>
    <row r="490" spans="1:2">
      <c r="A490" s="34">
        <v>46511</v>
      </c>
      <c r="B490" s="35" t="s">
        <v>93</v>
      </c>
    </row>
    <row r="491" spans="1:2">
      <c r="A491" s="34">
        <v>46512</v>
      </c>
      <c r="B491" s="35" t="s">
        <v>93</v>
      </c>
    </row>
    <row r="492" spans="1:2">
      <c r="A492" s="34">
        <v>46513</v>
      </c>
      <c r="B492" s="35" t="s">
        <v>89</v>
      </c>
    </row>
    <row r="493" spans="1:2">
      <c r="A493" s="34">
        <v>46514</v>
      </c>
      <c r="B493" s="35" t="s">
        <v>89</v>
      </c>
    </row>
    <row r="494" spans="1:2">
      <c r="A494" s="34">
        <v>46515</v>
      </c>
      <c r="B494" s="35" t="s">
        <v>88</v>
      </c>
    </row>
    <row r="495" spans="1:2">
      <c r="A495" s="34">
        <v>46516</v>
      </c>
      <c r="B495" s="35" t="s">
        <v>90</v>
      </c>
    </row>
    <row r="496" spans="1:2">
      <c r="A496" s="34">
        <v>46517</v>
      </c>
      <c r="B496" s="35" t="s">
        <v>89</v>
      </c>
    </row>
    <row r="497" spans="1:2">
      <c r="A497" s="34">
        <v>46518</v>
      </c>
      <c r="B497" s="35" t="s">
        <v>89</v>
      </c>
    </row>
    <row r="498" spans="1:2">
      <c r="A498" s="34">
        <v>46519</v>
      </c>
      <c r="B498" s="35" t="s">
        <v>89</v>
      </c>
    </row>
    <row r="499" spans="1:2">
      <c r="A499" s="34">
        <v>46520</v>
      </c>
      <c r="B499" s="35" t="s">
        <v>89</v>
      </c>
    </row>
    <row r="500" spans="1:2">
      <c r="A500" s="34">
        <v>46521</v>
      </c>
      <c r="B500" s="35" t="s">
        <v>89</v>
      </c>
    </row>
    <row r="501" spans="1:2">
      <c r="A501" s="34">
        <v>46522</v>
      </c>
      <c r="B501" s="35" t="s">
        <v>90</v>
      </c>
    </row>
    <row r="502" spans="1:2">
      <c r="A502" s="34">
        <v>46523</v>
      </c>
      <c r="B502" s="35" t="s">
        <v>90</v>
      </c>
    </row>
    <row r="503" spans="1:2">
      <c r="A503" s="34">
        <v>46524</v>
      </c>
      <c r="B503" s="35" t="s">
        <v>89</v>
      </c>
    </row>
    <row r="504" spans="1:2">
      <c r="A504" s="34">
        <v>46525</v>
      </c>
      <c r="B504" s="35" t="s">
        <v>89</v>
      </c>
    </row>
    <row r="505" spans="1:2">
      <c r="A505" s="34">
        <v>46526</v>
      </c>
      <c r="B505" s="35" t="s">
        <v>89</v>
      </c>
    </row>
    <row r="506" spans="1:2">
      <c r="A506" s="34">
        <v>46527</v>
      </c>
      <c r="B506" s="35" t="s">
        <v>89</v>
      </c>
    </row>
    <row r="507" spans="1:2">
      <c r="A507" s="34">
        <v>46528</v>
      </c>
      <c r="B507" s="35" t="s">
        <v>89</v>
      </c>
    </row>
    <row r="508" spans="1:2">
      <c r="A508" s="34">
        <v>46529</v>
      </c>
      <c r="B508" s="35" t="s">
        <v>90</v>
      </c>
    </row>
    <row r="509" spans="1:2">
      <c r="A509" s="34">
        <v>46530</v>
      </c>
      <c r="B509" s="35" t="s">
        <v>90</v>
      </c>
    </row>
    <row r="510" spans="1:2">
      <c r="A510" s="34">
        <v>46531</v>
      </c>
      <c r="B510" s="35" t="s">
        <v>89</v>
      </c>
    </row>
    <row r="511" spans="1:2">
      <c r="A511" s="34">
        <v>46532</v>
      </c>
      <c r="B511" s="35" t="s">
        <v>89</v>
      </c>
    </row>
    <row r="512" spans="1:2">
      <c r="A512" s="34">
        <v>46533</v>
      </c>
      <c r="B512" s="35" t="s">
        <v>89</v>
      </c>
    </row>
    <row r="513" spans="1:2">
      <c r="A513" s="34">
        <v>46534</v>
      </c>
      <c r="B513" s="35" t="s">
        <v>89</v>
      </c>
    </row>
    <row r="514" spans="1:2">
      <c r="A514" s="34">
        <v>46535</v>
      </c>
      <c r="B514" s="35" t="s">
        <v>89</v>
      </c>
    </row>
    <row r="515" spans="1:2">
      <c r="A515" s="34">
        <v>46536</v>
      </c>
      <c r="B515" s="35" t="s">
        <v>90</v>
      </c>
    </row>
    <row r="516" spans="1:2">
      <c r="A516" s="34">
        <v>46537</v>
      </c>
      <c r="B516" s="35" t="s">
        <v>90</v>
      </c>
    </row>
    <row r="517" spans="1:2">
      <c r="A517" s="34">
        <v>46538</v>
      </c>
      <c r="B517" s="35" t="s">
        <v>89</v>
      </c>
    </row>
    <row r="518" spans="1:2">
      <c r="A518" s="34">
        <v>46539</v>
      </c>
      <c r="B518" s="35" t="s">
        <v>89</v>
      </c>
    </row>
    <row r="519" spans="1:2">
      <c r="A519" s="34">
        <v>46540</v>
      </c>
      <c r="B519" s="35" t="s">
        <v>89</v>
      </c>
    </row>
    <row r="520" spans="1:2">
      <c r="A520" s="34">
        <v>46541</v>
      </c>
      <c r="B520" s="35" t="s">
        <v>89</v>
      </c>
    </row>
    <row r="521" spans="1:2">
      <c r="A521" s="34">
        <v>46542</v>
      </c>
      <c r="B521" s="35" t="s">
        <v>89</v>
      </c>
    </row>
    <row r="522" spans="1:2">
      <c r="A522" s="34">
        <v>46543</v>
      </c>
      <c r="B522" s="35" t="s">
        <v>90</v>
      </c>
    </row>
    <row r="523" spans="1:2">
      <c r="A523" s="34">
        <v>46544</v>
      </c>
      <c r="B523" s="35" t="s">
        <v>90</v>
      </c>
    </row>
    <row r="524" spans="1:2">
      <c r="A524" s="34">
        <v>46545</v>
      </c>
      <c r="B524" s="35" t="s">
        <v>89</v>
      </c>
    </row>
    <row r="525" spans="1:2">
      <c r="A525" s="34">
        <v>46546</v>
      </c>
      <c r="B525" s="35" t="s">
        <v>89</v>
      </c>
    </row>
    <row r="526" spans="1:2">
      <c r="A526" s="34">
        <v>46547</v>
      </c>
      <c r="B526" s="35" t="s">
        <v>96</v>
      </c>
    </row>
    <row r="527" spans="1:2">
      <c r="A527" s="34">
        <v>46548</v>
      </c>
      <c r="B527" s="35" t="s">
        <v>89</v>
      </c>
    </row>
    <row r="528" spans="1:2">
      <c r="A528" s="34">
        <v>46549</v>
      </c>
      <c r="B528" s="35" t="s">
        <v>89</v>
      </c>
    </row>
    <row r="529" spans="1:2">
      <c r="A529" s="34">
        <v>46550</v>
      </c>
      <c r="B529" s="35" t="s">
        <v>90</v>
      </c>
    </row>
    <row r="530" spans="1:2">
      <c r="A530" s="34">
        <v>46551</v>
      </c>
      <c r="B530" s="35" t="s">
        <v>90</v>
      </c>
    </row>
    <row r="531" spans="1:2">
      <c r="A531" s="34">
        <v>46552</v>
      </c>
      <c r="B531" s="35" t="s">
        <v>89</v>
      </c>
    </row>
    <row r="532" spans="1:2">
      <c r="A532" s="34">
        <v>46553</v>
      </c>
      <c r="B532" s="35" t="s">
        <v>89</v>
      </c>
    </row>
    <row r="533" spans="1:2">
      <c r="A533" s="34">
        <v>46554</v>
      </c>
      <c r="B533" s="35" t="s">
        <v>89</v>
      </c>
    </row>
    <row r="534" spans="1:2">
      <c r="A534" s="34">
        <v>46555</v>
      </c>
      <c r="B534" s="35" t="s">
        <v>89</v>
      </c>
    </row>
    <row r="535" spans="1:2">
      <c r="A535" s="34">
        <v>46556</v>
      </c>
      <c r="B535" s="35" t="s">
        <v>89</v>
      </c>
    </row>
    <row r="536" spans="1:2">
      <c r="A536" s="34">
        <v>46557</v>
      </c>
      <c r="B536" s="35" t="s">
        <v>90</v>
      </c>
    </row>
    <row r="537" spans="1:2">
      <c r="A537" s="34">
        <v>46558</v>
      </c>
      <c r="B537" s="35" t="s">
        <v>90</v>
      </c>
    </row>
    <row r="538" spans="1:2">
      <c r="A538" s="34">
        <v>46559</v>
      </c>
      <c r="B538" s="35" t="s">
        <v>89</v>
      </c>
    </row>
    <row r="539" spans="1:2">
      <c r="A539" s="34">
        <v>46560</v>
      </c>
      <c r="B539" s="35" t="s">
        <v>89</v>
      </c>
    </row>
    <row r="540" spans="1:2">
      <c r="A540" s="34">
        <v>46561</v>
      </c>
      <c r="B540" s="35" t="s">
        <v>89</v>
      </c>
    </row>
    <row r="541" spans="1:2">
      <c r="A541" s="34">
        <v>46562</v>
      </c>
      <c r="B541" s="35" t="s">
        <v>89</v>
      </c>
    </row>
    <row r="542" spans="1:2">
      <c r="A542" s="34">
        <v>46563</v>
      </c>
      <c r="B542" s="35" t="s">
        <v>89</v>
      </c>
    </row>
    <row r="543" spans="1:2">
      <c r="A543" s="34">
        <v>46564</v>
      </c>
      <c r="B543" s="35" t="s">
        <v>90</v>
      </c>
    </row>
    <row r="544" spans="1:2">
      <c r="A544" s="34">
        <v>46565</v>
      </c>
      <c r="B544" s="35" t="s">
        <v>90</v>
      </c>
    </row>
    <row r="545" spans="1:2">
      <c r="A545" s="34">
        <v>46566</v>
      </c>
      <c r="B545" s="35" t="s">
        <v>89</v>
      </c>
    </row>
    <row r="546" spans="1:2">
      <c r="A546" s="34">
        <v>46567</v>
      </c>
      <c r="B546" s="35" t="s">
        <v>89</v>
      </c>
    </row>
    <row r="547" spans="1:2">
      <c r="A547" s="34">
        <v>46568</v>
      </c>
      <c r="B547" s="35" t="s">
        <v>89</v>
      </c>
    </row>
    <row r="548" spans="1:2">
      <c r="A548" s="34">
        <v>46569</v>
      </c>
      <c r="B548" s="35" t="s">
        <v>89</v>
      </c>
    </row>
    <row r="549" spans="1:2">
      <c r="A549" s="34">
        <v>46570</v>
      </c>
      <c r="B549" s="35" t="s">
        <v>89</v>
      </c>
    </row>
    <row r="550" spans="1:2">
      <c r="A550" s="34">
        <v>46571</v>
      </c>
      <c r="B550" s="35" t="s">
        <v>90</v>
      </c>
    </row>
    <row r="551" spans="1:2">
      <c r="A551" s="34">
        <v>46572</v>
      </c>
      <c r="B551" s="35" t="s">
        <v>90</v>
      </c>
    </row>
    <row r="552" spans="1:2">
      <c r="A552" s="34">
        <v>46573</v>
      </c>
      <c r="B552" s="35" t="s">
        <v>89</v>
      </c>
    </row>
    <row r="553" spans="1:2">
      <c r="A553" s="34">
        <v>46574</v>
      </c>
      <c r="B553" s="35" t="s">
        <v>89</v>
      </c>
    </row>
    <row r="554" spans="1:2">
      <c r="A554" s="34">
        <v>46575</v>
      </c>
      <c r="B554" s="35" t="s">
        <v>89</v>
      </c>
    </row>
    <row r="555" spans="1:2">
      <c r="A555" s="34">
        <v>46576</v>
      </c>
      <c r="B555" s="35" t="s">
        <v>89</v>
      </c>
    </row>
    <row r="556" spans="1:2">
      <c r="A556" s="34">
        <v>46577</v>
      </c>
      <c r="B556" s="35" t="s">
        <v>89</v>
      </c>
    </row>
    <row r="557" spans="1:2">
      <c r="A557" s="34">
        <v>46578</v>
      </c>
      <c r="B557" s="35" t="s">
        <v>90</v>
      </c>
    </row>
    <row r="558" spans="1:2">
      <c r="A558" s="34">
        <v>46579</v>
      </c>
      <c r="B558" s="35" t="s">
        <v>90</v>
      </c>
    </row>
    <row r="559" spans="1:2">
      <c r="A559" s="34">
        <v>46580</v>
      </c>
      <c r="B559" s="35" t="s">
        <v>89</v>
      </c>
    </row>
    <row r="560" spans="1:2">
      <c r="A560" s="34">
        <v>46581</v>
      </c>
      <c r="B560" s="35" t="s">
        <v>89</v>
      </c>
    </row>
    <row r="561" spans="1:2">
      <c r="A561" s="34">
        <v>46582</v>
      </c>
      <c r="B561" s="35" t="s">
        <v>89</v>
      </c>
    </row>
    <row r="562" spans="1:2">
      <c r="A562" s="34">
        <v>46583</v>
      </c>
      <c r="B562" s="35" t="s">
        <v>89</v>
      </c>
    </row>
    <row r="563" spans="1:2">
      <c r="A563" s="34">
        <v>46584</v>
      </c>
      <c r="B563" s="35" t="s">
        <v>89</v>
      </c>
    </row>
    <row r="564" spans="1:2">
      <c r="A564" s="34">
        <v>46585</v>
      </c>
      <c r="B564" s="35" t="s">
        <v>90</v>
      </c>
    </row>
    <row r="565" spans="1:2">
      <c r="A565" s="34">
        <v>46586</v>
      </c>
      <c r="B565" s="35" t="s">
        <v>90</v>
      </c>
    </row>
    <row r="566" spans="1:2">
      <c r="A566" s="34">
        <v>46587</v>
      </c>
      <c r="B566" s="35" t="s">
        <v>89</v>
      </c>
    </row>
    <row r="567" spans="1:2">
      <c r="A567" s="34">
        <v>46588</v>
      </c>
      <c r="B567" s="35" t="s">
        <v>89</v>
      </c>
    </row>
    <row r="568" spans="1:2">
      <c r="A568" s="34">
        <v>46589</v>
      </c>
      <c r="B568" s="35" t="s">
        <v>89</v>
      </c>
    </row>
    <row r="569" spans="1:2">
      <c r="A569" s="34">
        <v>46590</v>
      </c>
      <c r="B569" s="35" t="s">
        <v>89</v>
      </c>
    </row>
    <row r="570" spans="1:2">
      <c r="A570" s="34">
        <v>46591</v>
      </c>
      <c r="B570" s="35" t="s">
        <v>89</v>
      </c>
    </row>
    <row r="571" spans="1:2">
      <c r="A571" s="34">
        <v>46592</v>
      </c>
      <c r="B571" s="35" t="s">
        <v>90</v>
      </c>
    </row>
    <row r="572" spans="1:2">
      <c r="A572" s="34">
        <v>46593</v>
      </c>
      <c r="B572" s="35" t="s">
        <v>90</v>
      </c>
    </row>
    <row r="573" spans="1:2">
      <c r="A573" s="34">
        <v>46594</v>
      </c>
      <c r="B573" s="35" t="s">
        <v>89</v>
      </c>
    </row>
    <row r="574" spans="1:2">
      <c r="A574" s="34">
        <v>46595</v>
      </c>
      <c r="B574" s="35" t="s">
        <v>89</v>
      </c>
    </row>
    <row r="575" spans="1:2">
      <c r="A575" s="34">
        <v>46596</v>
      </c>
      <c r="B575" s="35" t="s">
        <v>89</v>
      </c>
    </row>
    <row r="576" spans="1:2">
      <c r="A576" s="34">
        <v>46597</v>
      </c>
      <c r="B576" s="35" t="s">
        <v>89</v>
      </c>
    </row>
    <row r="577" spans="1:2">
      <c r="A577" s="34">
        <v>46598</v>
      </c>
      <c r="B577" s="35" t="s">
        <v>89</v>
      </c>
    </row>
    <row r="578" spans="1:2">
      <c r="A578" s="34">
        <v>46599</v>
      </c>
      <c r="B578" s="35" t="s">
        <v>90</v>
      </c>
    </row>
    <row r="579" spans="1:2">
      <c r="A579" s="34">
        <v>46600</v>
      </c>
      <c r="B579" s="35" t="s">
        <v>90</v>
      </c>
    </row>
    <row r="580" spans="1:2">
      <c r="A580" s="34">
        <v>46601</v>
      </c>
      <c r="B580" s="35" t="s">
        <v>89</v>
      </c>
    </row>
    <row r="581" spans="1:2">
      <c r="A581" s="34">
        <v>46602</v>
      </c>
      <c r="B581" s="35" t="s">
        <v>89</v>
      </c>
    </row>
    <row r="582" spans="1:2">
      <c r="A582" s="34">
        <v>46603</v>
      </c>
      <c r="B582" s="35" t="s">
        <v>89</v>
      </c>
    </row>
    <row r="583" spans="1:2">
      <c r="A583" s="34">
        <v>46604</v>
      </c>
      <c r="B583" s="35" t="s">
        <v>89</v>
      </c>
    </row>
    <row r="584" spans="1:2">
      <c r="A584" s="34">
        <v>46605</v>
      </c>
      <c r="B584" s="35" t="s">
        <v>89</v>
      </c>
    </row>
    <row r="585" spans="1:2">
      <c r="A585" s="34">
        <v>46606</v>
      </c>
      <c r="B585" s="35" t="s">
        <v>90</v>
      </c>
    </row>
    <row r="586" spans="1:2">
      <c r="A586" s="34">
        <v>46607</v>
      </c>
      <c r="B586" s="35" t="s">
        <v>90</v>
      </c>
    </row>
    <row r="587" spans="1:2">
      <c r="A587" s="34">
        <v>46608</v>
      </c>
      <c r="B587" s="35" t="s">
        <v>89</v>
      </c>
    </row>
    <row r="588" spans="1:2">
      <c r="A588" s="34">
        <v>46609</v>
      </c>
      <c r="B588" s="35" t="s">
        <v>89</v>
      </c>
    </row>
    <row r="589" spans="1:2">
      <c r="A589" s="34">
        <v>46610</v>
      </c>
      <c r="B589" s="35" t="s">
        <v>89</v>
      </c>
    </row>
    <row r="590" spans="1:2">
      <c r="A590" s="34">
        <v>46611</v>
      </c>
      <c r="B590" s="35" t="s">
        <v>89</v>
      </c>
    </row>
    <row r="591" spans="1:2">
      <c r="A591" s="34">
        <v>46612</v>
      </c>
      <c r="B591" s="35" t="s">
        <v>89</v>
      </c>
    </row>
    <row r="592" spans="1:2">
      <c r="A592" s="34">
        <v>46613</v>
      </c>
      <c r="B592" s="35" t="s">
        <v>90</v>
      </c>
    </row>
    <row r="593" spans="1:2">
      <c r="A593" s="34">
        <v>46614</v>
      </c>
      <c r="B593" s="35" t="s">
        <v>90</v>
      </c>
    </row>
    <row r="594" spans="1:2">
      <c r="A594" s="34">
        <v>46615</v>
      </c>
      <c r="B594" s="35" t="s">
        <v>89</v>
      </c>
    </row>
    <row r="595" spans="1:2">
      <c r="A595" s="34">
        <v>46616</v>
      </c>
      <c r="B595" s="35" t="s">
        <v>89</v>
      </c>
    </row>
    <row r="596" spans="1:2">
      <c r="A596" s="34">
        <v>46617</v>
      </c>
      <c r="B596" s="35" t="s">
        <v>89</v>
      </c>
    </row>
    <row r="597" spans="1:2">
      <c r="A597" s="34">
        <v>46618</v>
      </c>
      <c r="B597" s="35" t="s">
        <v>89</v>
      </c>
    </row>
    <row r="598" spans="1:2">
      <c r="A598" s="34">
        <v>46619</v>
      </c>
      <c r="B598" s="35" t="s">
        <v>89</v>
      </c>
    </row>
    <row r="599" spans="1:2">
      <c r="A599" s="34">
        <v>46620</v>
      </c>
      <c r="B599" s="35" t="s">
        <v>90</v>
      </c>
    </row>
    <row r="600" spans="1:2">
      <c r="A600" s="34">
        <v>46621</v>
      </c>
      <c r="B600" s="35" t="s">
        <v>90</v>
      </c>
    </row>
    <row r="601" spans="1:2">
      <c r="A601" s="34">
        <v>46622</v>
      </c>
      <c r="B601" s="35" t="s">
        <v>89</v>
      </c>
    </row>
    <row r="602" spans="1:2">
      <c r="A602" s="34">
        <v>46623</v>
      </c>
      <c r="B602" s="35" t="s">
        <v>89</v>
      </c>
    </row>
    <row r="603" spans="1:2">
      <c r="A603" s="34">
        <v>46624</v>
      </c>
      <c r="B603" s="35" t="s">
        <v>89</v>
      </c>
    </row>
    <row r="604" spans="1:2">
      <c r="A604" s="34">
        <v>46625</v>
      </c>
      <c r="B604" s="35" t="s">
        <v>89</v>
      </c>
    </row>
    <row r="605" spans="1:2">
      <c r="A605" s="34">
        <v>46626</v>
      </c>
      <c r="B605" s="35" t="s">
        <v>89</v>
      </c>
    </row>
    <row r="606" spans="1:2">
      <c r="A606" s="34">
        <v>46627</v>
      </c>
      <c r="B606" s="35" t="s">
        <v>90</v>
      </c>
    </row>
    <row r="607" spans="1:2">
      <c r="A607" s="34">
        <v>46628</v>
      </c>
      <c r="B607" s="35" t="s">
        <v>90</v>
      </c>
    </row>
    <row r="608" spans="1:2">
      <c r="A608" s="34">
        <v>46629</v>
      </c>
      <c r="B608" s="35" t="s">
        <v>89</v>
      </c>
    </row>
    <row r="609" spans="1:2">
      <c r="A609" s="34">
        <v>46630</v>
      </c>
      <c r="B609" s="35" t="s">
        <v>89</v>
      </c>
    </row>
    <row r="610" spans="1:2">
      <c r="A610" s="34">
        <v>46631</v>
      </c>
      <c r="B610" s="35" t="s">
        <v>89</v>
      </c>
    </row>
    <row r="611" spans="1:2">
      <c r="A611" s="34">
        <v>46632</v>
      </c>
      <c r="B611" s="35" t="s">
        <v>89</v>
      </c>
    </row>
    <row r="612" spans="1:2">
      <c r="A612" s="34">
        <v>46633</v>
      </c>
      <c r="B612" s="35" t="s">
        <v>89</v>
      </c>
    </row>
    <row r="613" spans="1:2">
      <c r="A613" s="34">
        <v>46634</v>
      </c>
      <c r="B613" s="35" t="s">
        <v>90</v>
      </c>
    </row>
    <row r="614" spans="1:2">
      <c r="A614" s="34">
        <v>46635</v>
      </c>
      <c r="B614" s="35" t="s">
        <v>90</v>
      </c>
    </row>
    <row r="615" spans="1:2">
      <c r="A615" s="34">
        <v>46636</v>
      </c>
      <c r="B615" s="35" t="s">
        <v>89</v>
      </c>
    </row>
    <row r="616" spans="1:2">
      <c r="A616" s="34">
        <v>46637</v>
      </c>
      <c r="B616" s="35" t="s">
        <v>89</v>
      </c>
    </row>
    <row r="617" spans="1:2">
      <c r="A617" s="34">
        <v>46638</v>
      </c>
      <c r="B617" s="35" t="s">
        <v>89</v>
      </c>
    </row>
    <row r="618" spans="1:2">
      <c r="A618" s="34">
        <v>46639</v>
      </c>
      <c r="B618" s="35" t="s">
        <v>89</v>
      </c>
    </row>
    <row r="619" spans="1:2">
      <c r="A619" s="34">
        <v>46640</v>
      </c>
      <c r="B619" s="35" t="s">
        <v>89</v>
      </c>
    </row>
    <row r="620" spans="1:2">
      <c r="A620" s="34">
        <v>46641</v>
      </c>
      <c r="B620" s="35" t="s">
        <v>90</v>
      </c>
    </row>
    <row r="621" spans="1:2">
      <c r="A621" s="34">
        <v>46642</v>
      </c>
      <c r="B621" s="35" t="s">
        <v>90</v>
      </c>
    </row>
    <row r="622" spans="1:2">
      <c r="A622" s="34">
        <v>46643</v>
      </c>
      <c r="B622" s="35" t="s">
        <v>89</v>
      </c>
    </row>
    <row r="623" spans="1:2">
      <c r="A623" s="34">
        <v>46644</v>
      </c>
      <c r="B623" s="35" t="s">
        <v>89</v>
      </c>
    </row>
    <row r="624" spans="1:2">
      <c r="A624" s="34">
        <v>46645</v>
      </c>
      <c r="B624" s="35" t="s">
        <v>97</v>
      </c>
    </row>
    <row r="625" spans="1:2">
      <c r="A625" s="34">
        <v>46646</v>
      </c>
      <c r="B625" s="35" t="s">
        <v>89</v>
      </c>
    </row>
    <row r="626" spans="1:2">
      <c r="A626" s="34">
        <v>46647</v>
      </c>
      <c r="B626" s="35" t="s">
        <v>89</v>
      </c>
    </row>
    <row r="627" spans="1:2">
      <c r="A627" s="34">
        <v>46648</v>
      </c>
      <c r="B627" s="35" t="s">
        <v>90</v>
      </c>
    </row>
    <row r="628" spans="1:2">
      <c r="A628" s="34">
        <v>46649</v>
      </c>
      <c r="B628" s="35" t="s">
        <v>90</v>
      </c>
    </row>
    <row r="629" spans="1:2">
      <c r="A629" s="34">
        <v>46650</v>
      </c>
      <c r="B629" s="35" t="s">
        <v>89</v>
      </c>
    </row>
    <row r="630" spans="1:2">
      <c r="A630" s="34">
        <v>46651</v>
      </c>
      <c r="B630" s="35" t="s">
        <v>89</v>
      </c>
    </row>
    <row r="631" spans="1:2">
      <c r="A631" s="34">
        <v>46652</v>
      </c>
      <c r="B631" s="35" t="s">
        <v>89</v>
      </c>
    </row>
    <row r="632" spans="1:2">
      <c r="A632" s="34">
        <v>46653</v>
      </c>
      <c r="B632" s="35" t="s">
        <v>89</v>
      </c>
    </row>
    <row r="633" spans="1:2">
      <c r="A633" s="34">
        <v>46654</v>
      </c>
      <c r="B633" s="35" t="s">
        <v>89</v>
      </c>
    </row>
    <row r="634" spans="1:2">
      <c r="A634" s="34">
        <v>46655</v>
      </c>
      <c r="B634" s="35" t="s">
        <v>90</v>
      </c>
    </row>
    <row r="635" spans="1:2">
      <c r="A635" s="34">
        <v>46656</v>
      </c>
      <c r="B635" s="35" t="s">
        <v>90</v>
      </c>
    </row>
    <row r="636" spans="1:2">
      <c r="A636" s="34">
        <v>46657</v>
      </c>
      <c r="B636" s="35" t="s">
        <v>89</v>
      </c>
    </row>
    <row r="637" spans="1:2">
      <c r="A637" s="34">
        <v>46658</v>
      </c>
      <c r="B637" s="35" t="s">
        <v>89</v>
      </c>
    </row>
    <row r="638" spans="1:2">
      <c r="A638" s="34">
        <v>46659</v>
      </c>
      <c r="B638" s="35" t="s">
        <v>89</v>
      </c>
    </row>
    <row r="639" spans="1:2">
      <c r="A639" s="34">
        <v>46660</v>
      </c>
      <c r="B639" s="35" t="s">
        <v>89</v>
      </c>
    </row>
    <row r="640" spans="1:2">
      <c r="A640" s="34">
        <v>46661</v>
      </c>
      <c r="B640" s="35" t="s">
        <v>98</v>
      </c>
    </row>
    <row r="641" spans="1:2">
      <c r="A641" s="34">
        <v>46662</v>
      </c>
      <c r="B641" s="35" t="s">
        <v>98</v>
      </c>
    </row>
    <row r="642" spans="1:2">
      <c r="A642" s="34">
        <v>46663</v>
      </c>
      <c r="B642" s="35" t="s">
        <v>98</v>
      </c>
    </row>
    <row r="643" spans="1:2">
      <c r="A643" s="34">
        <v>46664</v>
      </c>
      <c r="B643" s="35" t="s">
        <v>98</v>
      </c>
    </row>
    <row r="644" spans="1:2">
      <c r="A644" s="34">
        <v>46665</v>
      </c>
      <c r="B644" s="35" t="s">
        <v>98</v>
      </c>
    </row>
    <row r="645" spans="1:2">
      <c r="A645" s="34">
        <v>46666</v>
      </c>
      <c r="B645" s="35" t="s">
        <v>98</v>
      </c>
    </row>
    <row r="646" spans="1:2">
      <c r="A646" s="34">
        <v>46667</v>
      </c>
      <c r="B646" s="35" t="s">
        <v>98</v>
      </c>
    </row>
    <row r="647" spans="1:2">
      <c r="A647" s="34">
        <v>46668</v>
      </c>
      <c r="B647" s="35" t="s">
        <v>89</v>
      </c>
    </row>
    <row r="648" spans="1:2">
      <c r="A648" s="34">
        <v>46669</v>
      </c>
      <c r="B648" s="35" t="s">
        <v>88</v>
      </c>
    </row>
    <row r="649" spans="1:2">
      <c r="A649" s="34">
        <v>46670</v>
      </c>
      <c r="B649" s="35" t="s">
        <v>88</v>
      </c>
    </row>
    <row r="650" spans="1:2">
      <c r="A650" s="34">
        <v>46671</v>
      </c>
      <c r="B650" s="35" t="s">
        <v>89</v>
      </c>
    </row>
    <row r="651" spans="1:2">
      <c r="A651" s="34">
        <v>46672</v>
      </c>
      <c r="B651" s="35" t="s">
        <v>89</v>
      </c>
    </row>
    <row r="652" spans="1:2">
      <c r="A652" s="34">
        <v>46673</v>
      </c>
      <c r="B652" s="35" t="s">
        <v>89</v>
      </c>
    </row>
    <row r="653" spans="1:2">
      <c r="A653" s="34">
        <v>46674</v>
      </c>
      <c r="B653" s="35" t="s">
        <v>89</v>
      </c>
    </row>
    <row r="654" spans="1:2">
      <c r="A654" s="34">
        <v>46675</v>
      </c>
      <c r="B654" s="35" t="s">
        <v>89</v>
      </c>
    </row>
    <row r="655" spans="1:2">
      <c r="A655" s="34">
        <v>46676</v>
      </c>
      <c r="B655" s="35" t="s">
        <v>90</v>
      </c>
    </row>
    <row r="656" spans="1:2">
      <c r="A656" s="34">
        <v>46677</v>
      </c>
      <c r="B656" s="35" t="s">
        <v>90</v>
      </c>
    </row>
    <row r="657" spans="1:2">
      <c r="A657" s="34">
        <v>46678</v>
      </c>
      <c r="B657" s="35" t="s">
        <v>89</v>
      </c>
    </row>
    <row r="658" spans="1:2">
      <c r="A658" s="34">
        <v>46679</v>
      </c>
      <c r="B658" s="35" t="s">
        <v>89</v>
      </c>
    </row>
    <row r="659" spans="1:2">
      <c r="A659" s="34">
        <v>46680</v>
      </c>
      <c r="B659" s="35" t="s">
        <v>89</v>
      </c>
    </row>
    <row r="660" spans="1:2">
      <c r="A660" s="34">
        <v>46681</v>
      </c>
      <c r="B660" s="35" t="s">
        <v>89</v>
      </c>
    </row>
    <row r="661" spans="1:2">
      <c r="A661" s="34">
        <v>46682</v>
      </c>
      <c r="B661" s="35" t="s">
        <v>89</v>
      </c>
    </row>
    <row r="662" spans="1:2">
      <c r="A662" s="34">
        <v>46683</v>
      </c>
      <c r="B662" s="35" t="s">
        <v>90</v>
      </c>
    </row>
    <row r="663" spans="1:2">
      <c r="A663" s="34">
        <v>46684</v>
      </c>
      <c r="B663" s="35" t="s">
        <v>90</v>
      </c>
    </row>
    <row r="664" spans="1:2">
      <c r="A664" s="34">
        <v>46685</v>
      </c>
      <c r="B664" s="35" t="s">
        <v>89</v>
      </c>
    </row>
    <row r="665" spans="1:2">
      <c r="A665" s="34">
        <v>46686</v>
      </c>
      <c r="B665" s="35" t="s">
        <v>89</v>
      </c>
    </row>
    <row r="666" spans="1:2">
      <c r="A666" s="34">
        <v>46687</v>
      </c>
      <c r="B666" s="35" t="s">
        <v>89</v>
      </c>
    </row>
    <row r="667" spans="1:2">
      <c r="A667" s="34">
        <v>46688</v>
      </c>
      <c r="B667" s="35" t="s">
        <v>89</v>
      </c>
    </row>
    <row r="668" spans="1:2">
      <c r="A668" s="34">
        <v>46689</v>
      </c>
      <c r="B668" s="35" t="s">
        <v>89</v>
      </c>
    </row>
    <row r="669" spans="1:2">
      <c r="A669" s="34">
        <v>46690</v>
      </c>
      <c r="B669" s="35" t="s">
        <v>90</v>
      </c>
    </row>
    <row r="670" spans="1:2">
      <c r="A670" s="34">
        <v>46691</v>
      </c>
      <c r="B670" s="35" t="s">
        <v>90</v>
      </c>
    </row>
    <row r="671" spans="1:2">
      <c r="A671" s="34">
        <v>46692</v>
      </c>
      <c r="B671" s="35" t="s">
        <v>89</v>
      </c>
    </row>
    <row r="672" spans="1:2">
      <c r="A672" s="34">
        <v>46693</v>
      </c>
      <c r="B672" s="35" t="s">
        <v>89</v>
      </c>
    </row>
    <row r="673" spans="1:2">
      <c r="A673" s="34">
        <v>46694</v>
      </c>
      <c r="B673" s="35" t="s">
        <v>89</v>
      </c>
    </row>
    <row r="674" spans="1:2">
      <c r="A674" s="34">
        <v>46695</v>
      </c>
      <c r="B674" s="35" t="s">
        <v>89</v>
      </c>
    </row>
    <row r="675" spans="1:2">
      <c r="A675" s="34">
        <v>46696</v>
      </c>
      <c r="B675" s="35" t="s">
        <v>89</v>
      </c>
    </row>
    <row r="676" spans="1:2">
      <c r="A676" s="34">
        <v>46697</v>
      </c>
      <c r="B676" s="35" t="s">
        <v>90</v>
      </c>
    </row>
    <row r="677" spans="1:2">
      <c r="A677" s="34">
        <v>46698</v>
      </c>
      <c r="B677" s="35" t="s">
        <v>90</v>
      </c>
    </row>
    <row r="678" spans="1:2">
      <c r="A678" s="34">
        <v>46699</v>
      </c>
      <c r="B678" s="35" t="s">
        <v>89</v>
      </c>
    </row>
    <row r="679" spans="1:2">
      <c r="A679" s="34">
        <v>46700</v>
      </c>
      <c r="B679" s="35" t="s">
        <v>89</v>
      </c>
    </row>
    <row r="680" spans="1:2">
      <c r="A680" s="34">
        <v>46701</v>
      </c>
      <c r="B680" s="35" t="s">
        <v>89</v>
      </c>
    </row>
    <row r="681" spans="1:2">
      <c r="A681" s="34">
        <v>46702</v>
      </c>
      <c r="B681" s="35" t="s">
        <v>89</v>
      </c>
    </row>
    <row r="682" spans="1:2">
      <c r="A682" s="34">
        <v>46703</v>
      </c>
      <c r="B682" s="35" t="s">
        <v>89</v>
      </c>
    </row>
    <row r="683" spans="1:2">
      <c r="A683" s="34">
        <v>46704</v>
      </c>
      <c r="B683" s="35" t="s">
        <v>90</v>
      </c>
    </row>
    <row r="684" spans="1:2">
      <c r="A684" s="34">
        <v>46705</v>
      </c>
      <c r="B684" s="35" t="s">
        <v>90</v>
      </c>
    </row>
    <row r="685" spans="1:2">
      <c r="A685" s="34">
        <v>46706</v>
      </c>
      <c r="B685" s="35" t="s">
        <v>89</v>
      </c>
    </row>
    <row r="686" spans="1:2">
      <c r="A686" s="34">
        <v>46707</v>
      </c>
      <c r="B686" s="35" t="s">
        <v>89</v>
      </c>
    </row>
    <row r="687" spans="1:2">
      <c r="A687" s="34">
        <v>46708</v>
      </c>
      <c r="B687" s="35" t="s">
        <v>89</v>
      </c>
    </row>
    <row r="688" spans="1:2">
      <c r="A688" s="34">
        <v>46709</v>
      </c>
      <c r="B688" s="35" t="s">
        <v>89</v>
      </c>
    </row>
    <row r="689" spans="1:2">
      <c r="A689" s="34">
        <v>46710</v>
      </c>
      <c r="B689" s="35" t="s">
        <v>89</v>
      </c>
    </row>
    <row r="690" spans="1:2">
      <c r="A690" s="34">
        <v>46711</v>
      </c>
      <c r="B690" s="35" t="s">
        <v>90</v>
      </c>
    </row>
    <row r="691" spans="1:2">
      <c r="A691" s="34">
        <v>46712</v>
      </c>
      <c r="B691" s="35" t="s">
        <v>90</v>
      </c>
    </row>
    <row r="692" spans="1:2">
      <c r="A692" s="34">
        <v>46713</v>
      </c>
      <c r="B692" s="35" t="s">
        <v>89</v>
      </c>
    </row>
    <row r="693" spans="1:2">
      <c r="A693" s="34">
        <v>46714</v>
      </c>
      <c r="B693" s="35" t="s">
        <v>89</v>
      </c>
    </row>
    <row r="694" spans="1:2">
      <c r="A694" s="34">
        <v>46715</v>
      </c>
      <c r="B694" s="35" t="s">
        <v>89</v>
      </c>
    </row>
    <row r="695" spans="1:2">
      <c r="A695" s="34">
        <v>46716</v>
      </c>
      <c r="B695" s="35" t="s">
        <v>89</v>
      </c>
    </row>
    <row r="696" spans="1:2">
      <c r="A696" s="34">
        <v>46717</v>
      </c>
      <c r="B696" s="35" t="s">
        <v>89</v>
      </c>
    </row>
    <row r="697" spans="1:2">
      <c r="A697" s="34">
        <v>46718</v>
      </c>
      <c r="B697" s="35" t="s">
        <v>90</v>
      </c>
    </row>
    <row r="698" spans="1:2">
      <c r="A698" s="34">
        <v>46719</v>
      </c>
      <c r="B698" s="35" t="s">
        <v>90</v>
      </c>
    </row>
    <row r="699" spans="1:2">
      <c r="A699" s="34">
        <v>46720</v>
      </c>
      <c r="B699" s="35" t="s">
        <v>89</v>
      </c>
    </row>
    <row r="700" spans="1:2">
      <c r="A700" s="34">
        <v>46721</v>
      </c>
      <c r="B700" s="35" t="s">
        <v>89</v>
      </c>
    </row>
    <row r="701" spans="1:2">
      <c r="A701" s="34">
        <v>46722</v>
      </c>
      <c r="B701" s="35" t="s">
        <v>89</v>
      </c>
    </row>
    <row r="702" spans="1:2">
      <c r="A702" s="34">
        <v>46723</v>
      </c>
      <c r="B702" s="35" t="s">
        <v>89</v>
      </c>
    </row>
    <row r="703" spans="1:2">
      <c r="A703" s="34">
        <v>46724</v>
      </c>
      <c r="B703" s="35" t="s">
        <v>89</v>
      </c>
    </row>
    <row r="704" spans="1:2">
      <c r="A704" s="34">
        <v>46725</v>
      </c>
      <c r="B704" s="35" t="s">
        <v>90</v>
      </c>
    </row>
    <row r="705" spans="1:2">
      <c r="A705" s="34">
        <v>46726</v>
      </c>
      <c r="B705" s="35" t="s">
        <v>90</v>
      </c>
    </row>
    <row r="706" spans="1:2">
      <c r="A706" s="34">
        <v>46727</v>
      </c>
      <c r="B706" s="35" t="s">
        <v>89</v>
      </c>
    </row>
    <row r="707" spans="1:2">
      <c r="A707" s="34">
        <v>46728</v>
      </c>
      <c r="B707" s="35" t="s">
        <v>89</v>
      </c>
    </row>
    <row r="708" spans="1:2">
      <c r="A708" s="34">
        <v>46729</v>
      </c>
      <c r="B708" s="35" t="s">
        <v>89</v>
      </c>
    </row>
    <row r="709" spans="1:2">
      <c r="A709" s="34">
        <v>46730</v>
      </c>
      <c r="B709" s="35" t="s">
        <v>89</v>
      </c>
    </row>
    <row r="710" spans="1:2">
      <c r="A710" s="34">
        <v>46731</v>
      </c>
      <c r="B710" s="35" t="s">
        <v>89</v>
      </c>
    </row>
    <row r="711" spans="1:2">
      <c r="A711" s="34">
        <v>46732</v>
      </c>
      <c r="B711" s="35" t="s">
        <v>90</v>
      </c>
    </row>
    <row r="712" spans="1:2">
      <c r="A712" s="34">
        <v>46733</v>
      </c>
      <c r="B712" s="35" t="s">
        <v>90</v>
      </c>
    </row>
    <row r="713" spans="1:2">
      <c r="A713" s="34">
        <v>46734</v>
      </c>
      <c r="B713" s="35" t="s">
        <v>89</v>
      </c>
    </row>
    <row r="714" spans="1:2">
      <c r="A714" s="34">
        <v>46735</v>
      </c>
      <c r="B714" s="35" t="s">
        <v>89</v>
      </c>
    </row>
    <row r="715" spans="1:2">
      <c r="A715" s="34">
        <v>46736</v>
      </c>
      <c r="B715" s="35" t="s">
        <v>89</v>
      </c>
    </row>
    <row r="716" spans="1:2">
      <c r="A716" s="34">
        <v>46737</v>
      </c>
      <c r="B716" s="35" t="s">
        <v>89</v>
      </c>
    </row>
    <row r="717" spans="1:2">
      <c r="A717" s="34">
        <v>46738</v>
      </c>
      <c r="B717" s="35" t="s">
        <v>89</v>
      </c>
    </row>
    <row r="718" spans="1:2">
      <c r="A718" s="34">
        <v>46739</v>
      </c>
      <c r="B718" s="35" t="s">
        <v>90</v>
      </c>
    </row>
    <row r="719" spans="1:2">
      <c r="A719" s="34">
        <v>46740</v>
      </c>
      <c r="B719" s="35" t="s">
        <v>90</v>
      </c>
    </row>
    <row r="720" spans="1:2">
      <c r="A720" s="34">
        <v>46741</v>
      </c>
      <c r="B720" s="35" t="s">
        <v>89</v>
      </c>
    </row>
    <row r="721" spans="1:2">
      <c r="A721" s="34">
        <v>46742</v>
      </c>
      <c r="B721" s="35" t="s">
        <v>89</v>
      </c>
    </row>
    <row r="722" spans="1:2">
      <c r="A722" s="34">
        <v>46743</v>
      </c>
      <c r="B722" s="35" t="s">
        <v>89</v>
      </c>
    </row>
    <row r="723" spans="1:2">
      <c r="A723" s="34">
        <v>46744</v>
      </c>
      <c r="B723" s="35" t="s">
        <v>89</v>
      </c>
    </row>
    <row r="724" spans="1:2">
      <c r="A724" s="34">
        <v>46745</v>
      </c>
      <c r="B724" s="35" t="s">
        <v>89</v>
      </c>
    </row>
    <row r="725" spans="1:2">
      <c r="A725" s="34">
        <v>46746</v>
      </c>
      <c r="B725" s="35" t="s">
        <v>90</v>
      </c>
    </row>
    <row r="726" spans="1:2">
      <c r="A726" s="34">
        <v>46747</v>
      </c>
      <c r="B726" s="35" t="s">
        <v>90</v>
      </c>
    </row>
    <row r="727" spans="1:2">
      <c r="A727" s="34">
        <v>46748</v>
      </c>
      <c r="B727" s="35" t="s">
        <v>89</v>
      </c>
    </row>
    <row r="728" spans="1:2">
      <c r="A728" s="34">
        <v>46749</v>
      </c>
      <c r="B728" s="35" t="s">
        <v>89</v>
      </c>
    </row>
    <row r="729" spans="1:2">
      <c r="A729" s="34">
        <v>46750</v>
      </c>
      <c r="B729" s="35" t="s">
        <v>89</v>
      </c>
    </row>
    <row r="730" spans="1:2">
      <c r="A730" s="34">
        <v>46751</v>
      </c>
      <c r="B730" s="35" t="s">
        <v>89</v>
      </c>
    </row>
    <row r="731" spans="1:2">
      <c r="A731" s="34">
        <v>46752</v>
      </c>
      <c r="B731" s="35" t="s">
        <v>89</v>
      </c>
    </row>
  </sheetData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8"/>
  <sheetViews>
    <sheetView zoomScale="115" zoomScaleNormal="115" topLeftCell="D22" workbookViewId="0">
      <selection activeCell="H3" sqref="H3:H35"/>
    </sheetView>
  </sheetViews>
  <sheetFormatPr defaultColWidth="9" defaultRowHeight="13.5"/>
  <cols>
    <col min="1" max="1" width="11.625" customWidth="1"/>
    <col min="2" max="2" width="62.15" style="17" customWidth="1"/>
    <col min="3" max="5" width="29.25" customWidth="1"/>
    <col min="7" max="7" width="11.625" customWidth="1"/>
    <col min="8" max="8" width="62.15" style="17" customWidth="1"/>
    <col min="9" max="10" width="29.25" customWidth="1"/>
    <col min="11" max="11" width="29.25" style="17" customWidth="1"/>
    <col min="13" max="13" width="11.625" customWidth="1"/>
    <col min="14" max="14" width="62.15" style="17" customWidth="1"/>
    <col min="15" max="16" width="29.25" customWidth="1"/>
    <col min="17" max="17" width="29.25" style="17" customWidth="1"/>
  </cols>
  <sheetData>
    <row r="1" s="16" customFormat="1" ht="29.25" spans="1:17">
      <c r="A1" s="18" t="s">
        <v>99</v>
      </c>
      <c r="B1" s="19"/>
      <c r="C1" s="20"/>
      <c r="D1" s="20"/>
      <c r="E1" s="21"/>
      <c r="F1" s="22"/>
      <c r="G1" s="18" t="s">
        <v>100</v>
      </c>
      <c r="H1" s="19"/>
      <c r="I1" s="20"/>
      <c r="J1" s="20"/>
      <c r="K1" s="21"/>
      <c r="L1" s="22"/>
      <c r="M1" s="18" t="s">
        <v>101</v>
      </c>
      <c r="N1" s="19"/>
      <c r="O1" s="20"/>
      <c r="P1" s="20"/>
      <c r="Q1" s="21"/>
    </row>
    <row r="2" ht="18" spans="1:17">
      <c r="A2" s="23" t="s">
        <v>89</v>
      </c>
      <c r="B2" s="24" t="s">
        <v>102</v>
      </c>
      <c r="C2" s="23" t="s">
        <v>103</v>
      </c>
      <c r="D2" s="23" t="s">
        <v>104</v>
      </c>
      <c r="E2" s="24" t="s">
        <v>105</v>
      </c>
      <c r="F2" s="25"/>
      <c r="G2" s="23" t="s">
        <v>89</v>
      </c>
      <c r="H2" s="24" t="s">
        <v>102</v>
      </c>
      <c r="I2" s="23" t="s">
        <v>103</v>
      </c>
      <c r="J2" s="23" t="s">
        <v>104</v>
      </c>
      <c r="K2" s="24" t="s">
        <v>105</v>
      </c>
      <c r="L2" s="25"/>
      <c r="M2" s="23" t="s">
        <v>89</v>
      </c>
      <c r="N2" s="24" t="s">
        <v>102</v>
      </c>
      <c r="O2" s="23" t="s">
        <v>103</v>
      </c>
      <c r="P2" s="23" t="s">
        <v>104</v>
      </c>
      <c r="Q2" s="24" t="s">
        <v>105</v>
      </c>
    </row>
    <row r="3" ht="27" spans="1:17">
      <c r="A3" s="26" t="s">
        <v>106</v>
      </c>
      <c r="B3" s="27" t="str">
        <f>_xlfn.CONCAT(C3,"；",D3,"；",E3)</f>
        <v>【静音】成品保护；【静音】前期主材选好；</v>
      </c>
      <c r="C3" s="26" t="s">
        <v>107</v>
      </c>
      <c r="D3" s="26" t="s">
        <v>108</v>
      </c>
      <c r="E3" s="28"/>
      <c r="F3" s="25"/>
      <c r="G3" s="26" t="s">
        <v>106</v>
      </c>
      <c r="H3" s="27" t="str">
        <f t="shared" ref="H3:H38" si="0">_xlfn.CONCAT(I3,"；",J3,"；",K3)</f>
        <v>【静音】成品保护/打拆交底；【静音】橱柜方案开工之前做好/主材选好；通知水电材料备货</v>
      </c>
      <c r="I3" s="26" t="s">
        <v>109</v>
      </c>
      <c r="J3" s="26" t="s">
        <v>110</v>
      </c>
      <c r="K3" s="29" t="s">
        <v>111</v>
      </c>
      <c r="L3" s="25"/>
      <c r="M3" s="26" t="s">
        <v>106</v>
      </c>
      <c r="N3" s="27" t="str">
        <f t="shared" ref="N3:N38" si="1">_xlfn.CONCAT(O3,"；",P3,"；",Q3)</f>
        <v>【静音】成品保护/打拆交底/；【静音】橱柜方案开工之前做好；通知水电材料备货</v>
      </c>
      <c r="O3" s="26" t="s">
        <v>112</v>
      </c>
      <c r="P3" s="26" t="s">
        <v>113</v>
      </c>
      <c r="Q3" s="29" t="s">
        <v>111</v>
      </c>
    </row>
    <row r="4" ht="16.5" spans="1:17">
      <c r="A4" s="26" t="s">
        <v>114</v>
      </c>
      <c r="B4" s="27" t="str">
        <f t="shared" ref="B4:B38" si="2">_xlfn.CONCAT(C4,"；",D4,"；",E4)</f>
        <v>【静音】打拆交底；【噪音】打拆施工；通知水电材料备货</v>
      </c>
      <c r="C4" s="26" t="s">
        <v>115</v>
      </c>
      <c r="D4" s="26" t="s">
        <v>116</v>
      </c>
      <c r="E4" s="28" t="s">
        <v>111</v>
      </c>
      <c r="F4" s="25"/>
      <c r="G4" s="26" t="s">
        <v>114</v>
      </c>
      <c r="H4" s="27" t="str">
        <f t="shared" si="0"/>
        <v>【噪音】打拆；；</v>
      </c>
      <c r="I4" s="26" t="s">
        <v>117</v>
      </c>
      <c r="J4" s="26"/>
      <c r="K4" s="29"/>
      <c r="L4" s="25"/>
      <c r="M4" s="26" t="s">
        <v>114</v>
      </c>
      <c r="N4" s="27" t="str">
        <f t="shared" si="1"/>
        <v>【噪音】打拆；；</v>
      </c>
      <c r="O4" s="26" t="s">
        <v>117</v>
      </c>
      <c r="P4" s="26"/>
      <c r="Q4" s="29"/>
    </row>
    <row r="5" ht="33" spans="1:17">
      <c r="A5" s="26" t="s">
        <v>118</v>
      </c>
      <c r="B5" s="27" t="str">
        <f t="shared" si="2"/>
        <v>【噪音】打拆施工；；</v>
      </c>
      <c r="C5" s="26" t="s">
        <v>116</v>
      </c>
      <c r="D5" s="28"/>
      <c r="E5" s="28"/>
      <c r="F5" s="25"/>
      <c r="G5" s="26" t="s">
        <v>118</v>
      </c>
      <c r="H5" s="27" t="str">
        <f t="shared" si="0"/>
        <v>【噪音】打拆/清理垃圾；【静音】水电定位；水电材料到场/
通知河沙水泥材料备货</v>
      </c>
      <c r="I5" s="26" t="s">
        <v>119</v>
      </c>
      <c r="J5" s="28" t="s">
        <v>120</v>
      </c>
      <c r="K5" s="29" t="s">
        <v>121</v>
      </c>
      <c r="L5" s="25"/>
      <c r="M5" s="26" t="s">
        <v>118</v>
      </c>
      <c r="N5" s="27" t="str">
        <f t="shared" si="1"/>
        <v>【噪音】打拆/清理垃圾；【静音】水电定位；水电材料到场</v>
      </c>
      <c r="O5" s="26" t="s">
        <v>119</v>
      </c>
      <c r="P5" s="28" t="s">
        <v>120</v>
      </c>
      <c r="Q5" s="29" t="s">
        <v>122</v>
      </c>
    </row>
    <row r="6" ht="16.5" spans="1:17">
      <c r="A6" s="26" t="s">
        <v>123</v>
      </c>
      <c r="B6" s="27" t="str">
        <f t="shared" si="2"/>
        <v>【噪音】打拆/清理垃圾；【静音】水电交底；水电材料到场</v>
      </c>
      <c r="C6" s="26" t="s">
        <v>119</v>
      </c>
      <c r="D6" s="26" t="s">
        <v>124</v>
      </c>
      <c r="E6" s="28" t="s">
        <v>122</v>
      </c>
      <c r="F6" s="25"/>
      <c r="G6" s="26" t="s">
        <v>123</v>
      </c>
      <c r="H6" s="27" t="str">
        <f t="shared" si="0"/>
        <v>【噪音】电路施工；【静音】放厨房完成面线；</v>
      </c>
      <c r="I6" s="26" t="s">
        <v>125</v>
      </c>
      <c r="J6" s="26" t="s">
        <v>126</v>
      </c>
      <c r="K6" s="29"/>
      <c r="L6" s="25"/>
      <c r="M6" s="26" t="s">
        <v>123</v>
      </c>
      <c r="N6" s="27" t="str">
        <f t="shared" si="1"/>
        <v>【噪音】电路施工；【静音】放厨房完成面线；</v>
      </c>
      <c r="O6" s="26" t="s">
        <v>125</v>
      </c>
      <c r="P6" s="26" t="s">
        <v>126</v>
      </c>
      <c r="Q6" s="29"/>
    </row>
    <row r="7" ht="33" spans="1:17">
      <c r="A7" s="26" t="s">
        <v>127</v>
      </c>
      <c r="B7" s="27" t="str">
        <f t="shared" si="2"/>
        <v>【噪音】电路施工；；</v>
      </c>
      <c r="C7" s="26" t="s">
        <v>125</v>
      </c>
      <c r="D7" s="26"/>
      <c r="E7" s="28"/>
      <c r="F7" s="25"/>
      <c r="G7" s="26" t="s">
        <v>127</v>
      </c>
      <c r="H7" s="27" t="str">
        <f t="shared" si="0"/>
        <v>【噪音】给排水施工；水电验收/定制复尺下单；水电材料退货/
通知防水材料备货</v>
      </c>
      <c r="I7" s="26" t="s">
        <v>128</v>
      </c>
      <c r="J7" s="26" t="s">
        <v>129</v>
      </c>
      <c r="K7" s="29" t="s">
        <v>130</v>
      </c>
      <c r="L7" s="25"/>
      <c r="M7" s="26" t="s">
        <v>127</v>
      </c>
      <c r="N7" s="27" t="str">
        <f t="shared" si="1"/>
        <v>【噪音】给排水施工；【静音】水电验收/定制复尺下单；水电材料退货/
通知防水材料备货</v>
      </c>
      <c r="O7" s="26" t="s">
        <v>128</v>
      </c>
      <c r="P7" s="26" t="s">
        <v>131</v>
      </c>
      <c r="Q7" s="29" t="s">
        <v>130</v>
      </c>
    </row>
    <row r="8" ht="16.5" spans="1:17">
      <c r="A8" s="26" t="s">
        <v>132</v>
      </c>
      <c r="B8" s="27" t="str">
        <f t="shared" si="2"/>
        <v>【噪音】水电路施工；；通知防水材料备货</v>
      </c>
      <c r="C8" s="26" t="s">
        <v>133</v>
      </c>
      <c r="D8" s="26"/>
      <c r="E8" s="28" t="s">
        <v>134</v>
      </c>
      <c r="F8" s="25"/>
      <c r="G8" s="26" t="s">
        <v>132</v>
      </c>
      <c r="H8" s="27" t="str">
        <f t="shared" si="0"/>
        <v>【静音】墙地面补烂；；橱柜正式下单备货</v>
      </c>
      <c r="I8" s="26" t="s">
        <v>135</v>
      </c>
      <c r="J8" s="26"/>
      <c r="K8" s="29" t="s">
        <v>136</v>
      </c>
      <c r="L8" s="25"/>
      <c r="M8" s="26" t="s">
        <v>132</v>
      </c>
      <c r="N8" s="27" t="str">
        <f t="shared" si="1"/>
        <v>【噪音】墙地面补烂；；橱柜正式下单备货</v>
      </c>
      <c r="O8" s="26" t="s">
        <v>137</v>
      </c>
      <c r="P8" s="26"/>
      <c r="Q8" s="29" t="s">
        <v>136</v>
      </c>
    </row>
    <row r="9" ht="16.5" spans="1:17">
      <c r="A9" s="26" t="s">
        <v>138</v>
      </c>
      <c r="B9" s="27" t="str">
        <f t="shared" si="2"/>
        <v>【噪音】水路/排水施工；【静音】水电验收；</v>
      </c>
      <c r="C9" s="26" t="s">
        <v>139</v>
      </c>
      <c r="D9" s="26" t="s">
        <v>140</v>
      </c>
      <c r="E9" s="28"/>
      <c r="F9" s="25"/>
      <c r="G9" s="26" t="s">
        <v>138</v>
      </c>
      <c r="H9" s="27" t="str">
        <f t="shared" si="0"/>
        <v>【静音】干燥1天；；防水材料进场</v>
      </c>
      <c r="I9" s="26" t="s">
        <v>141</v>
      </c>
      <c r="J9" s="26"/>
      <c r="K9" s="29" t="s">
        <v>142</v>
      </c>
      <c r="L9" s="25"/>
      <c r="M9" s="26" t="s">
        <v>138</v>
      </c>
      <c r="N9" s="27" t="str">
        <f t="shared" si="1"/>
        <v>【静音】干燥1天；；防水材料进场</v>
      </c>
      <c r="O9" s="26" t="s">
        <v>141</v>
      </c>
      <c r="P9" s="26"/>
      <c r="Q9" s="29" t="s">
        <v>142</v>
      </c>
    </row>
    <row r="10" ht="16.5" spans="1:17">
      <c r="A10" s="26" t="s">
        <v>143</v>
      </c>
      <c r="B10" s="27" t="str">
        <f t="shared" si="2"/>
        <v>【静音】墙地面补烂；；水电材料退货</v>
      </c>
      <c r="C10" s="26" t="s">
        <v>135</v>
      </c>
      <c r="D10" s="28"/>
      <c r="E10" s="28" t="s">
        <v>144</v>
      </c>
      <c r="F10" s="25"/>
      <c r="G10" s="26" t="s">
        <v>143</v>
      </c>
      <c r="H10" s="27" t="str">
        <f t="shared" si="0"/>
        <v>【静音】防水做基层处理/堵漏剂；；</v>
      </c>
      <c r="I10" s="26" t="s">
        <v>145</v>
      </c>
      <c r="J10" s="28"/>
      <c r="K10" s="29"/>
      <c r="L10" s="25"/>
      <c r="M10" s="26" t="s">
        <v>143</v>
      </c>
      <c r="N10" s="27" t="str">
        <f t="shared" si="1"/>
        <v>【噪音】防水做基层处理/堵漏剂；；</v>
      </c>
      <c r="O10" s="26" t="s">
        <v>146</v>
      </c>
      <c r="P10" s="28"/>
      <c r="Q10" s="29"/>
    </row>
    <row r="11" ht="16.5" spans="1:17">
      <c r="A11" s="26" t="s">
        <v>147</v>
      </c>
      <c r="B11" s="27" t="str">
        <f t="shared" si="2"/>
        <v>【静音】干燥1天；；防水材料进场</v>
      </c>
      <c r="C11" s="26" t="s">
        <v>141</v>
      </c>
      <c r="D11" s="28"/>
      <c r="E11" s="28" t="s">
        <v>142</v>
      </c>
      <c r="F11" s="25"/>
      <c r="G11" s="26" t="s">
        <v>147</v>
      </c>
      <c r="H11" s="27" t="str">
        <f t="shared" si="0"/>
        <v>【噪音】防水第一遍滚涂；【静音】如天气好，下午可做第二遍；</v>
      </c>
      <c r="I11" s="26" t="s">
        <v>148</v>
      </c>
      <c r="J11" s="28" t="s">
        <v>149</v>
      </c>
      <c r="K11" s="29"/>
      <c r="L11" s="25"/>
      <c r="M11" s="26" t="s">
        <v>147</v>
      </c>
      <c r="N11" s="27" t="str">
        <f t="shared" si="1"/>
        <v>【噪音】防水第一遍滚涂；【噪音】如天气好，下午可做第二遍；</v>
      </c>
      <c r="O11" s="26" t="s">
        <v>148</v>
      </c>
      <c r="P11" s="28" t="s">
        <v>150</v>
      </c>
      <c r="Q11" s="29"/>
    </row>
    <row r="12" ht="16.5" spans="1:17">
      <c r="A12" s="26" t="s">
        <v>151</v>
      </c>
      <c r="B12" s="27" t="str">
        <f t="shared" si="2"/>
        <v>【静音】防水做基层处理/堵漏剂；；</v>
      </c>
      <c r="C12" s="26" t="s">
        <v>145</v>
      </c>
      <c r="D12" s="30"/>
      <c r="E12" s="28"/>
      <c r="F12" s="25"/>
      <c r="G12" s="26" t="s">
        <v>151</v>
      </c>
      <c r="H12" s="27" t="str">
        <f t="shared" si="0"/>
        <v>【噪音】防水第二遍滚涂；；</v>
      </c>
      <c r="I12" s="26" t="s">
        <v>152</v>
      </c>
      <c r="J12" s="30"/>
      <c r="K12" s="29"/>
      <c r="L12" s="25"/>
      <c r="M12" s="26" t="s">
        <v>151</v>
      </c>
      <c r="N12" s="27" t="str">
        <f t="shared" si="1"/>
        <v>【噪音】防水第二遍滚涂；；</v>
      </c>
      <c r="O12" s="26" t="s">
        <v>152</v>
      </c>
      <c r="P12" s="30"/>
      <c r="Q12" s="29"/>
    </row>
    <row r="13" ht="27" spans="1:17">
      <c r="A13" s="26" t="s">
        <v>153</v>
      </c>
      <c r="B13" s="27" t="str">
        <f t="shared" si="2"/>
        <v>【噪音】防水第一遍滚涂；【静音】如天气好，下午可做第二遍；</v>
      </c>
      <c r="C13" s="31" t="s">
        <v>148</v>
      </c>
      <c r="D13" s="31" t="s">
        <v>149</v>
      </c>
      <c r="E13" s="28"/>
      <c r="F13" s="25"/>
      <c r="G13" s="26" t="s">
        <v>153</v>
      </c>
      <c r="H13" s="27" t="str">
        <f t="shared" si="0"/>
        <v>【静音】干燥1天；【静音】根据天气现场判定可否蓄水；</v>
      </c>
      <c r="I13" s="31" t="s">
        <v>141</v>
      </c>
      <c r="J13" s="31" t="s">
        <v>154</v>
      </c>
      <c r="K13" s="29"/>
      <c r="L13" s="25"/>
      <c r="M13" s="26" t="s">
        <v>153</v>
      </c>
      <c r="N13" s="27" t="str">
        <f t="shared" si="1"/>
        <v>【静音】干燥1天；【静音】根据天气现场判定可否蓄水；</v>
      </c>
      <c r="O13" s="31" t="s">
        <v>141</v>
      </c>
      <c r="P13" s="31" t="s">
        <v>154</v>
      </c>
      <c r="Q13" s="29"/>
    </row>
    <row r="14" ht="16.5" spans="1:17">
      <c r="A14" s="26" t="s">
        <v>155</v>
      </c>
      <c r="B14" s="27" t="str">
        <f t="shared" si="2"/>
        <v>【噪音】防水第二遍滚涂；；</v>
      </c>
      <c r="C14" s="31" t="s">
        <v>152</v>
      </c>
      <c r="D14" s="28"/>
      <c r="E14" s="28"/>
      <c r="F14" s="25"/>
      <c r="G14" s="26" t="s">
        <v>155</v>
      </c>
      <c r="H14" s="27" t="str">
        <f t="shared" si="0"/>
        <v>【静音】蓄水实验；；</v>
      </c>
      <c r="I14" s="31" t="s">
        <v>156</v>
      </c>
      <c r="J14" s="28"/>
      <c r="K14" s="29"/>
      <c r="L14" s="25"/>
      <c r="M14" s="26" t="s">
        <v>155</v>
      </c>
      <c r="N14" s="27" t="str">
        <f t="shared" si="1"/>
        <v>【噪音】蓄水实验；；</v>
      </c>
      <c r="O14" s="31" t="s">
        <v>157</v>
      </c>
      <c r="P14" s="28"/>
      <c r="Q14" s="29"/>
    </row>
    <row r="15" ht="16.5" spans="1:17">
      <c r="A15" s="26" t="s">
        <v>158</v>
      </c>
      <c r="B15" s="27" t="str">
        <f t="shared" si="2"/>
        <v>【静音】干燥1天；根据气候；</v>
      </c>
      <c r="C15" s="31" t="s">
        <v>141</v>
      </c>
      <c r="D15" s="31" t="s">
        <v>159</v>
      </c>
      <c r="E15" s="28"/>
      <c r="F15" s="25"/>
      <c r="G15" s="26" t="s">
        <v>158</v>
      </c>
      <c r="H15" s="27" t="str">
        <f t="shared" si="0"/>
        <v>【静音】蓄水实验；；</v>
      </c>
      <c r="I15" s="31" t="s">
        <v>156</v>
      </c>
      <c r="J15" s="31"/>
      <c r="K15" s="29"/>
      <c r="L15" s="25"/>
      <c r="M15" s="26" t="s">
        <v>158</v>
      </c>
      <c r="N15" s="27" t="str">
        <f t="shared" si="1"/>
        <v>【噪音】蓄水实验；；</v>
      </c>
      <c r="O15" s="31" t="s">
        <v>157</v>
      </c>
      <c r="P15" s="31"/>
      <c r="Q15" s="29"/>
    </row>
    <row r="16" ht="16.5" spans="1:17">
      <c r="A16" s="26" t="s">
        <v>160</v>
      </c>
      <c r="B16" s="27" t="str">
        <f t="shared" si="2"/>
        <v>【静音】蓄水实验；；通知回填宝材料备货</v>
      </c>
      <c r="C16" s="31" t="s">
        <v>156</v>
      </c>
      <c r="D16" s="28"/>
      <c r="E16" s="28" t="s">
        <v>161</v>
      </c>
      <c r="F16" s="25"/>
      <c r="G16" s="26" t="s">
        <v>160</v>
      </c>
      <c r="H16" s="27" t="str">
        <f t="shared" si="0"/>
        <v>【静音】防水验收；【静音】无渗水可做回填宝；</v>
      </c>
      <c r="I16" s="31" t="s">
        <v>162</v>
      </c>
      <c r="J16" s="28" t="s">
        <v>163</v>
      </c>
      <c r="K16" s="29"/>
      <c r="L16" s="25"/>
      <c r="M16" s="26" t="s">
        <v>160</v>
      </c>
      <c r="N16" s="27" t="str">
        <f t="shared" si="1"/>
        <v>【静音】防水验收；【噪音】无渗水可做回填宝；</v>
      </c>
      <c r="O16" s="31" t="s">
        <v>162</v>
      </c>
      <c r="P16" s="28" t="s">
        <v>164</v>
      </c>
      <c r="Q16" s="29"/>
    </row>
    <row r="17" ht="49.5" spans="1:17">
      <c r="A17" s="26" t="s">
        <v>165</v>
      </c>
      <c r="B17" s="27" t="str">
        <f t="shared" si="2"/>
        <v>【静音】蓄水实验；；回填宝材料进场</v>
      </c>
      <c r="C17" s="31" t="s">
        <v>156</v>
      </c>
      <c r="D17" s="28"/>
      <c r="E17" s="28" t="s">
        <v>166</v>
      </c>
      <c r="F17" s="25"/>
      <c r="G17" s="26" t="s">
        <v>165</v>
      </c>
      <c r="H17" s="27" t="str">
        <f t="shared" si="0"/>
        <v>【噪音】地面丙纶防水张贴；；通知瓷砖材料备货/
通知辅料材料备货/
通知地漏材料备货</v>
      </c>
      <c r="I17" s="31" t="s">
        <v>167</v>
      </c>
      <c r="J17" s="28"/>
      <c r="K17" s="29" t="s">
        <v>168</v>
      </c>
      <c r="L17" s="25"/>
      <c r="M17" s="26" t="s">
        <v>165</v>
      </c>
      <c r="N17" s="27" t="str">
        <f t="shared" si="1"/>
        <v>【静音】回填宝干燥；；通知瓷砖材料备货/
通知地漏材料备货/
通知河沙水泥材料备货</v>
      </c>
      <c r="O17" s="31" t="s">
        <v>169</v>
      </c>
      <c r="P17" s="28"/>
      <c r="Q17" s="29" t="s">
        <v>170</v>
      </c>
    </row>
    <row r="18" ht="16.5" spans="1:17">
      <c r="A18" s="26" t="s">
        <v>171</v>
      </c>
      <c r="B18" s="27" t="str">
        <f t="shared" si="2"/>
        <v>【静音】防水验收；无渗水可做回填宝；/通知钛合金门商家量尺时间</v>
      </c>
      <c r="C18" s="31" t="s">
        <v>162</v>
      </c>
      <c r="D18" s="31" t="s">
        <v>172</v>
      </c>
      <c r="E18" s="28" t="s">
        <v>173</v>
      </c>
      <c r="F18" s="25"/>
      <c r="G18" s="26" t="s">
        <v>171</v>
      </c>
      <c r="H18" s="27" t="str">
        <f t="shared" si="0"/>
        <v>【静音】丙纶干燥期；；钛合金门商家量尺下单/</v>
      </c>
      <c r="I18" s="31" t="s">
        <v>174</v>
      </c>
      <c r="J18" s="31"/>
      <c r="K18" s="29" t="s">
        <v>175</v>
      </c>
      <c r="L18" s="25"/>
      <c r="M18" s="26" t="s">
        <v>171</v>
      </c>
      <c r="N18" s="27" t="str">
        <f t="shared" si="1"/>
        <v>【静音】回填宝干燥；；钛合金门商家量尺下单/</v>
      </c>
      <c r="O18" s="31" t="s">
        <v>169</v>
      </c>
      <c r="P18" s="31"/>
      <c r="Q18" s="29" t="s">
        <v>175</v>
      </c>
    </row>
    <row r="19" ht="16.5" spans="1:17">
      <c r="A19" s="26" t="s">
        <v>176</v>
      </c>
      <c r="B19" s="27" t="str">
        <f t="shared" si="2"/>
        <v>【静音】回填宝干燥；；</v>
      </c>
      <c r="C19" s="31" t="s">
        <v>169</v>
      </c>
      <c r="D19" s="28"/>
      <c r="E19" s="28"/>
      <c r="F19" s="25"/>
      <c r="G19" s="26" t="s">
        <v>176</v>
      </c>
      <c r="H19" s="27" t="str">
        <f t="shared" si="0"/>
        <v>【静音】蓄水实验；；</v>
      </c>
      <c r="I19" s="31" t="s">
        <v>156</v>
      </c>
      <c r="J19" s="28"/>
      <c r="K19" s="29"/>
      <c r="L19" s="25"/>
      <c r="M19" s="26" t="s">
        <v>176</v>
      </c>
      <c r="N19" s="27" t="str">
        <f t="shared" si="1"/>
        <v>丙纶防水张贴；；</v>
      </c>
      <c r="O19" s="31" t="s">
        <v>177</v>
      </c>
      <c r="P19" s="28"/>
      <c r="Q19" s="29"/>
    </row>
    <row r="20" ht="33" spans="1:17">
      <c r="A20" s="26" t="s">
        <v>178</v>
      </c>
      <c r="B20" s="27" t="str">
        <f t="shared" si="2"/>
        <v>【静音】回填宝干燥；；钛合金门商家量尺下单/</v>
      </c>
      <c r="C20" s="31" t="s">
        <v>169</v>
      </c>
      <c r="D20" s="28"/>
      <c r="E20" s="28" t="s">
        <v>175</v>
      </c>
      <c r="F20" s="25"/>
      <c r="G20" s="26" t="s">
        <v>178</v>
      </c>
      <c r="H20" s="27" t="str">
        <f t="shared" si="0"/>
        <v>【静音】蓄水实验/防水验收；【静音】拉毛；瓷砖材料进场/
地漏材料进场</v>
      </c>
      <c r="I20" s="31" t="s">
        <v>179</v>
      </c>
      <c r="J20" s="28" t="s">
        <v>180</v>
      </c>
      <c r="K20" s="29" t="s">
        <v>181</v>
      </c>
      <c r="L20" s="25"/>
      <c r="M20" s="26" t="s">
        <v>178</v>
      </c>
      <c r="N20" s="27" t="str">
        <f t="shared" si="1"/>
        <v>【静音】丙纶干燥；；</v>
      </c>
      <c r="O20" s="31" t="s">
        <v>182</v>
      </c>
      <c r="P20" s="28"/>
      <c r="Q20" s="29"/>
    </row>
    <row r="21" ht="33" spans="1:17">
      <c r="A21" s="26" t="s">
        <v>183</v>
      </c>
      <c r="B21" s="27" t="str">
        <f t="shared" si="2"/>
        <v>【噪音】丙纶防水张贴；；通知瓷砖材料备货/
通知辅料材料备货</v>
      </c>
      <c r="C21" s="31" t="s">
        <v>184</v>
      </c>
      <c r="D21" s="28"/>
      <c r="E21" s="29" t="s">
        <v>185</v>
      </c>
      <c r="F21" s="25"/>
      <c r="G21" s="26" t="s">
        <v>183</v>
      </c>
      <c r="H21" s="27" t="str">
        <f t="shared" si="0"/>
        <v>【噪音】厨房墙砖铺贴；【静音】对接集成吊顶；</v>
      </c>
      <c r="I21" s="31" t="s">
        <v>186</v>
      </c>
      <c r="J21" s="28" t="s">
        <v>187</v>
      </c>
      <c r="K21" s="29"/>
      <c r="L21" s="25"/>
      <c r="M21" s="26" t="s">
        <v>183</v>
      </c>
      <c r="N21" s="27" t="str">
        <f t="shared" si="1"/>
        <v>【静音】蓄水实验；；</v>
      </c>
      <c r="O21" s="31" t="s">
        <v>156</v>
      </c>
      <c r="P21" s="28"/>
      <c r="Q21" s="29"/>
    </row>
    <row r="22" ht="49.5" spans="1:17">
      <c r="A22" s="26" t="s">
        <v>188</v>
      </c>
      <c r="B22" s="27" t="str">
        <f t="shared" si="2"/>
        <v>【静音】丙纶干燥期；；</v>
      </c>
      <c r="C22" s="31" t="s">
        <v>174</v>
      </c>
      <c r="D22" s="28"/>
      <c r="E22" s="28"/>
      <c r="F22" s="25"/>
      <c r="G22" s="26" t="s">
        <v>188</v>
      </c>
      <c r="H22" s="27" t="str">
        <f t="shared" si="0"/>
        <v>【噪音】厨房墙砖铺贴；；</v>
      </c>
      <c r="I22" s="31" t="s">
        <v>186</v>
      </c>
      <c r="J22" s="28"/>
      <c r="K22" s="29"/>
      <c r="L22" s="25"/>
      <c r="M22" s="26" t="s">
        <v>188</v>
      </c>
      <c r="N22" s="27" t="str">
        <f t="shared" si="1"/>
        <v>【静音】蓄水实验；；瓷砖材料进场/
地漏材料进场/
河沙水泥材料进场</v>
      </c>
      <c r="O22" s="31" t="s">
        <v>156</v>
      </c>
      <c r="P22" s="28"/>
      <c r="Q22" s="29" t="s">
        <v>189</v>
      </c>
    </row>
    <row r="23" ht="16.5" spans="1:17">
      <c r="A23" s="26" t="s">
        <v>190</v>
      </c>
      <c r="B23" s="27" t="str">
        <f t="shared" si="2"/>
        <v>【静音】蓄水实验；；通知地漏材料备货</v>
      </c>
      <c r="C23" s="31" t="s">
        <v>156</v>
      </c>
      <c r="D23" s="28"/>
      <c r="E23" s="28" t="s">
        <v>191</v>
      </c>
      <c r="F23" s="25"/>
      <c r="G23" s="26" t="s">
        <v>190</v>
      </c>
      <c r="H23" s="27" t="str">
        <f t="shared" si="0"/>
        <v>【噪音】厨房地砖铺贴；；</v>
      </c>
      <c r="I23" s="31" t="s">
        <v>192</v>
      </c>
      <c r="J23" s="28"/>
      <c r="K23" s="29"/>
      <c r="L23" s="25"/>
      <c r="M23" s="26" t="s">
        <v>190</v>
      </c>
      <c r="N23" s="27" t="str">
        <f t="shared" si="1"/>
        <v>【噪音】厨房墙砖铺贴；【静音】对接集成吊顶；</v>
      </c>
      <c r="O23" s="31" t="s">
        <v>186</v>
      </c>
      <c r="P23" s="28" t="s">
        <v>187</v>
      </c>
      <c r="Q23" s="29"/>
    </row>
    <row r="24" ht="16.5" spans="1:17">
      <c r="A24" s="26" t="s">
        <v>193</v>
      </c>
      <c r="B24" s="27" t="str">
        <f t="shared" si="2"/>
        <v>【静音】蓄水实验/防水验收；【静音】拉毛；瓷砖材料进场</v>
      </c>
      <c r="C24" s="31" t="s">
        <v>179</v>
      </c>
      <c r="D24" s="31" t="s">
        <v>180</v>
      </c>
      <c r="E24" s="28" t="s">
        <v>194</v>
      </c>
      <c r="F24" s="25"/>
      <c r="G24" s="26" t="s">
        <v>193</v>
      </c>
      <c r="H24" s="27" t="str">
        <f t="shared" si="0"/>
        <v>【静音】瓷砖干燥；；通知美缝商家备货</v>
      </c>
      <c r="I24" s="31" t="s">
        <v>195</v>
      </c>
      <c r="J24" s="31"/>
      <c r="K24" s="29" t="s">
        <v>196</v>
      </c>
      <c r="L24" s="25"/>
      <c r="M24" s="26" t="s">
        <v>193</v>
      </c>
      <c r="N24" s="27" t="str">
        <f t="shared" si="1"/>
        <v>【噪音】厨房墙砖铺贴；；</v>
      </c>
      <c r="O24" s="31" t="s">
        <v>186</v>
      </c>
      <c r="P24" s="31"/>
      <c r="Q24" s="29"/>
    </row>
    <row r="25" ht="16.5" spans="1:17">
      <c r="A25" s="26" t="s">
        <v>197</v>
      </c>
      <c r="B25" s="27" t="str">
        <f t="shared" si="2"/>
        <v>【噪音】卫生间墙砖铺贴；【静音】对接集成吊顶；</v>
      </c>
      <c r="C25" s="31" t="s">
        <v>198</v>
      </c>
      <c r="D25" s="31" t="s">
        <v>187</v>
      </c>
      <c r="E25" s="28"/>
      <c r="F25" s="25"/>
      <c r="G25" s="26" t="s">
        <v>197</v>
      </c>
      <c r="H25" s="27" t="str">
        <f t="shared" si="0"/>
        <v>【静音】瓷砖干燥；；</v>
      </c>
      <c r="I25" s="31" t="s">
        <v>195</v>
      </c>
      <c r="J25" s="31"/>
      <c r="K25" s="29"/>
      <c r="L25" s="25"/>
      <c r="M25" s="26" t="s">
        <v>197</v>
      </c>
      <c r="N25" s="27" t="str">
        <f t="shared" si="1"/>
        <v>【噪音】厨房地砖铺贴；；</v>
      </c>
      <c r="O25" s="31" t="s">
        <v>192</v>
      </c>
      <c r="P25" s="31"/>
      <c r="Q25" s="29"/>
    </row>
    <row r="26" ht="33" spans="1:17">
      <c r="A26" s="26" t="s">
        <v>199</v>
      </c>
      <c r="B26" s="27" t="str">
        <f t="shared" si="2"/>
        <v>【噪音】卫生间墙砖铺贴；；地漏材料进场</v>
      </c>
      <c r="C26" s="31" t="s">
        <v>198</v>
      </c>
      <c r="D26" s="28"/>
      <c r="E26" s="28" t="s">
        <v>200</v>
      </c>
      <c r="F26" s="25"/>
      <c r="G26" s="26" t="s">
        <v>199</v>
      </c>
      <c r="H26" s="27" t="str">
        <f t="shared" si="0"/>
        <v>【静音】瓷砖干燥；【静音】瓷砖验收；瓷砖材料退货/
余料退货</v>
      </c>
      <c r="I26" s="31" t="s">
        <v>195</v>
      </c>
      <c r="J26" s="28" t="s">
        <v>201</v>
      </c>
      <c r="K26" s="29" t="s">
        <v>202</v>
      </c>
      <c r="L26" s="25"/>
      <c r="M26" s="26" t="s">
        <v>199</v>
      </c>
      <c r="N26" s="27" t="str">
        <f t="shared" si="1"/>
        <v>【噪音】卫生间墙砖铺贴；；</v>
      </c>
      <c r="O26" s="31" t="s">
        <v>198</v>
      </c>
      <c r="P26" s="28"/>
      <c r="Q26" s="29"/>
    </row>
    <row r="27" ht="16.5" spans="1:17">
      <c r="A27" s="26" t="s">
        <v>203</v>
      </c>
      <c r="B27" s="27" t="str">
        <f t="shared" si="2"/>
        <v>【噪音】卫生间地砖铺贴；；</v>
      </c>
      <c r="C27" s="31" t="s">
        <v>204</v>
      </c>
      <c r="D27" s="28"/>
      <c r="E27" s="28"/>
      <c r="F27" s="25"/>
      <c r="G27" s="26" t="s">
        <v>203</v>
      </c>
      <c r="H27" s="27" t="str">
        <f t="shared" si="0"/>
        <v>【噪音】美缝剂施工；；</v>
      </c>
      <c r="I27" s="31" t="s">
        <v>205</v>
      </c>
      <c r="J27" s="28"/>
      <c r="K27" s="29"/>
      <c r="L27" s="25"/>
      <c r="M27" s="26" t="s">
        <v>203</v>
      </c>
      <c r="N27" s="27" t="str">
        <f t="shared" si="1"/>
        <v>【噪音】卫生间墙砖铺贴；；</v>
      </c>
      <c r="O27" s="31" t="s">
        <v>198</v>
      </c>
      <c r="P27" s="28"/>
      <c r="Q27" s="29"/>
    </row>
    <row r="28" ht="49.5" spans="1:17">
      <c r="A28" s="26" t="s">
        <v>206</v>
      </c>
      <c r="B28" s="27" t="str">
        <f t="shared" si="2"/>
        <v>【静音】瓷砖干燥；；通知美缝商家备货</v>
      </c>
      <c r="C28" s="31" t="s">
        <v>195</v>
      </c>
      <c r="D28" s="28"/>
      <c r="E28" s="28" t="s">
        <v>196</v>
      </c>
      <c r="F28" s="25"/>
      <c r="G28" s="26" t="s">
        <v>206</v>
      </c>
      <c r="H28" s="27" t="str">
        <f t="shared" si="0"/>
        <v>【静音】美缝剂干燥；；通知美缝商家备货/
通知集成吊顶备货/
通知卫浴洁具备货/</v>
      </c>
      <c r="I28" s="31" t="s">
        <v>207</v>
      </c>
      <c r="J28" s="28"/>
      <c r="K28" s="29" t="s">
        <v>208</v>
      </c>
      <c r="L28" s="25"/>
      <c r="M28" s="26" t="s">
        <v>206</v>
      </c>
      <c r="N28" s="27" t="str">
        <f t="shared" si="1"/>
        <v>【噪音】卫生间地砖铺贴/收尾；；</v>
      </c>
      <c r="O28" s="31" t="s">
        <v>209</v>
      </c>
      <c r="P28" s="28"/>
      <c r="Q28" s="29"/>
    </row>
    <row r="29" ht="49.5" spans="1:17">
      <c r="A29" s="26" t="s">
        <v>210</v>
      </c>
      <c r="B29" s="27" t="str">
        <f t="shared" si="2"/>
        <v>【静音】瓷砖干燥；根据气候；</v>
      </c>
      <c r="C29" s="31" t="s">
        <v>195</v>
      </c>
      <c r="D29" s="31" t="s">
        <v>159</v>
      </c>
      <c r="E29" s="28"/>
      <c r="F29" s="25"/>
      <c r="G29" s="26" t="s">
        <v>210</v>
      </c>
      <c r="H29" s="27" t="str">
        <f t="shared" si="0"/>
        <v>【静音】美缝剂干燥；；通知钛合金门商家安装时间/
通知橱柜商家安装时间/
通知开关面板备货/</v>
      </c>
      <c r="I29" s="31" t="s">
        <v>207</v>
      </c>
      <c r="J29" s="31"/>
      <c r="K29" s="29" t="s">
        <v>211</v>
      </c>
      <c r="L29" s="25"/>
      <c r="M29" s="26" t="s">
        <v>210</v>
      </c>
      <c r="N29" s="27" t="str">
        <f t="shared" si="1"/>
        <v>【静音】瓷砖干燥；；通知美缝商家备货/
通知集成吊顶备货/
通知卫浴洁具备货/</v>
      </c>
      <c r="O29" s="31" t="s">
        <v>195</v>
      </c>
      <c r="P29" s="31"/>
      <c r="Q29" s="29" t="s">
        <v>208</v>
      </c>
    </row>
    <row r="30" ht="49.5" spans="1:17">
      <c r="A30" s="26" t="s">
        <v>212</v>
      </c>
      <c r="B30" s="27" t="str">
        <f t="shared" si="2"/>
        <v>【静音】瓷砖干燥；【静音】瓷砖验收；瓷砖材料退货/
余料退货/
通知钛合金门商家安装时间</v>
      </c>
      <c r="C30" s="31" t="s">
        <v>195</v>
      </c>
      <c r="D30" s="31" t="s">
        <v>201</v>
      </c>
      <c r="E30" s="29" t="s">
        <v>213</v>
      </c>
      <c r="F30" s="25"/>
      <c r="G30" s="26" t="s">
        <v>212</v>
      </c>
      <c r="H30" s="27" t="str">
        <f t="shared" si="0"/>
        <v>【静音】美缝剂干燥；；</v>
      </c>
      <c r="I30" s="31" t="s">
        <v>207</v>
      </c>
      <c r="J30" s="31"/>
      <c r="K30" s="29"/>
      <c r="L30" s="25"/>
      <c r="M30" s="26" t="s">
        <v>212</v>
      </c>
      <c r="N30" s="27" t="str">
        <f t="shared" si="1"/>
        <v>【静音】瓷砖干燥；；通知钛合金门商家安装时间/
通知橱柜商家安装时间/
通知开关面板备货/</v>
      </c>
      <c r="O30" s="31" t="s">
        <v>195</v>
      </c>
      <c r="P30" s="31"/>
      <c r="Q30" s="29" t="s">
        <v>211</v>
      </c>
    </row>
    <row r="31" ht="49.5" spans="1:17">
      <c r="A31" s="26" t="s">
        <v>214</v>
      </c>
      <c r="B31" s="27" t="str">
        <f t="shared" si="2"/>
        <v>【噪音】美缝剂施工；；
通知集成吊顶备货/
通知卫浴洁具备货</v>
      </c>
      <c r="C31" s="31" t="s">
        <v>205</v>
      </c>
      <c r="D31" s="28"/>
      <c r="E31" s="29" t="s">
        <v>215</v>
      </c>
      <c r="F31" s="25"/>
      <c r="G31" s="26" t="s">
        <v>214</v>
      </c>
      <c r="H31" s="27" t="str">
        <f t="shared" si="0"/>
        <v>【噪音】美缝剂清理；；</v>
      </c>
      <c r="I31" s="31" t="s">
        <v>216</v>
      </c>
      <c r="J31" s="28"/>
      <c r="K31" s="29"/>
      <c r="L31" s="25"/>
      <c r="M31" s="26" t="s">
        <v>214</v>
      </c>
      <c r="N31" s="27" t="str">
        <f t="shared" si="1"/>
        <v>【静音】瓷砖干燥；【静音】瓷砖验收；瓷砖材料退货/
余料退货
</v>
      </c>
      <c r="O31" s="31" t="s">
        <v>195</v>
      </c>
      <c r="P31" s="28" t="s">
        <v>201</v>
      </c>
      <c r="Q31" s="29" t="s">
        <v>217</v>
      </c>
    </row>
    <row r="32" ht="16.5" spans="1:17">
      <c r="A32" s="26" t="s">
        <v>218</v>
      </c>
      <c r="B32" s="27" t="str">
        <f t="shared" si="2"/>
        <v>【静音】美缝剂干燥；；</v>
      </c>
      <c r="C32" s="31" t="s">
        <v>207</v>
      </c>
      <c r="D32" s="28"/>
      <c r="E32" s="28"/>
      <c r="F32" s="25"/>
      <c r="G32" s="26" t="s">
        <v>218</v>
      </c>
      <c r="H32" s="27" t="str">
        <f t="shared" si="0"/>
        <v>【噪音】橱柜/安装；；</v>
      </c>
      <c r="I32" s="31" t="s">
        <v>219</v>
      </c>
      <c r="J32" s="28"/>
      <c r="K32" s="29"/>
      <c r="L32" s="25"/>
      <c r="M32" s="26" t="s">
        <v>218</v>
      </c>
      <c r="N32" s="27" t="str">
        <f t="shared" si="1"/>
        <v>【噪音】美缝剂施工；；</v>
      </c>
      <c r="O32" s="31" t="s">
        <v>205</v>
      </c>
      <c r="P32" s="28"/>
      <c r="Q32" s="29"/>
    </row>
    <row r="33" ht="27" spans="1:17">
      <c r="A33" s="26" t="s">
        <v>220</v>
      </c>
      <c r="B33" s="27" t="str">
        <f t="shared" si="2"/>
        <v>【静音】美缝剂干燥；根据气候；</v>
      </c>
      <c r="C33" s="31" t="s">
        <v>207</v>
      </c>
      <c r="D33" s="31" t="s">
        <v>159</v>
      </c>
      <c r="E33" s="28"/>
      <c r="F33" s="25"/>
      <c r="G33" s="26" t="s">
        <v>220</v>
      </c>
      <c r="H33" s="27" t="str">
        <f t="shared" si="0"/>
        <v>【噪音】集成吊顶安装/钛金门安装；【噪音】开关插座安装；</v>
      </c>
      <c r="I33" s="31" t="s">
        <v>221</v>
      </c>
      <c r="J33" s="31" t="s">
        <v>222</v>
      </c>
      <c r="K33" s="29"/>
      <c r="L33" s="25"/>
      <c r="M33" s="26" t="s">
        <v>220</v>
      </c>
      <c r="N33" s="27" t="str">
        <f t="shared" si="1"/>
        <v>【静音】美缝剂干燥；；</v>
      </c>
      <c r="O33" s="31" t="s">
        <v>207</v>
      </c>
      <c r="P33" s="31"/>
      <c r="Q33" s="29"/>
    </row>
    <row r="34" ht="16.5" spans="1:17">
      <c r="A34" s="26" t="s">
        <v>223</v>
      </c>
      <c r="B34" s="27" t="str">
        <f t="shared" si="2"/>
        <v>【噪音】美缝剂清理；；</v>
      </c>
      <c r="C34" s="31" t="s">
        <v>216</v>
      </c>
      <c r="D34" s="28"/>
      <c r="E34" s="28"/>
      <c r="F34" s="25"/>
      <c r="G34" s="26" t="s">
        <v>223</v>
      </c>
      <c r="H34" s="27" t="str">
        <f t="shared" si="0"/>
        <v>【噪音】保洁；；</v>
      </c>
      <c r="I34" s="31" t="s">
        <v>224</v>
      </c>
      <c r="J34" s="28"/>
      <c r="K34" s="29"/>
      <c r="L34" s="25"/>
      <c r="M34" s="26" t="s">
        <v>223</v>
      </c>
      <c r="N34" s="27" t="str">
        <f t="shared" si="1"/>
        <v>【静音】美缝剂干燥；；</v>
      </c>
      <c r="O34" s="31" t="s">
        <v>207</v>
      </c>
      <c r="P34" s="28"/>
      <c r="Q34" s="29"/>
    </row>
    <row r="35" ht="27" spans="1:17">
      <c r="A35" s="26" t="s">
        <v>225</v>
      </c>
      <c r="B35" s="27" t="str">
        <f t="shared" si="2"/>
        <v>【噪音】集成吊顶安装/钛金门安装；开关插座安装；</v>
      </c>
      <c r="C35" s="31" t="s">
        <v>221</v>
      </c>
      <c r="D35" s="31" t="s">
        <v>226</v>
      </c>
      <c r="E35" s="28"/>
      <c r="F35" s="25"/>
      <c r="G35" s="26" t="s">
        <v>225</v>
      </c>
      <c r="H35" s="27" t="str">
        <f t="shared" si="0"/>
        <v>【静音】验收/交付；；</v>
      </c>
      <c r="I35" s="31" t="s">
        <v>227</v>
      </c>
      <c r="J35" s="31"/>
      <c r="K35" s="29"/>
      <c r="L35" s="25"/>
      <c r="M35" s="26" t="s">
        <v>225</v>
      </c>
      <c r="N35" s="27" t="str">
        <f t="shared" si="1"/>
        <v>【噪音】美缝剂清理；；</v>
      </c>
      <c r="O35" s="31" t="s">
        <v>216</v>
      </c>
      <c r="P35" s="31"/>
      <c r="Q35" s="29"/>
    </row>
    <row r="36" ht="16.5" spans="1:17">
      <c r="A36" s="26" t="s">
        <v>228</v>
      </c>
      <c r="B36" s="27" t="str">
        <f t="shared" si="2"/>
        <v>【噪音】洁具卫浴安装；；</v>
      </c>
      <c r="C36" s="31" t="s">
        <v>229</v>
      </c>
      <c r="D36" s="28"/>
      <c r="E36" s="28"/>
      <c r="F36" s="25"/>
      <c r="G36" s="26" t="s">
        <v>228</v>
      </c>
      <c r="H36" s="27" t="str">
        <f t="shared" si="0"/>
        <v>；；</v>
      </c>
      <c r="I36" s="31"/>
      <c r="J36" s="28"/>
      <c r="K36" s="29"/>
      <c r="L36" s="25"/>
      <c r="M36" s="26" t="s">
        <v>228</v>
      </c>
      <c r="N36" s="27" t="str">
        <f t="shared" si="1"/>
        <v>【噪音】橱柜/洁具卫浴安装；；</v>
      </c>
      <c r="O36" s="31" t="s">
        <v>230</v>
      </c>
      <c r="P36" s="28"/>
      <c r="Q36" s="29"/>
    </row>
    <row r="37" ht="16.5" spans="1:17">
      <c r="A37" s="26" t="s">
        <v>231</v>
      </c>
      <c r="B37" s="27" t="str">
        <f t="shared" si="2"/>
        <v>【噪音】保洁；；</v>
      </c>
      <c r="C37" s="31" t="s">
        <v>224</v>
      </c>
      <c r="D37" s="28"/>
      <c r="E37" s="28"/>
      <c r="F37" s="25"/>
      <c r="G37" s="26" t="s">
        <v>231</v>
      </c>
      <c r="H37" s="27" t="str">
        <f t="shared" si="0"/>
        <v>；；</v>
      </c>
      <c r="I37" s="31"/>
      <c r="J37" s="28"/>
      <c r="K37" s="29"/>
      <c r="L37" s="25"/>
      <c r="M37" s="26" t="s">
        <v>231</v>
      </c>
      <c r="N37" s="27" t="str">
        <f t="shared" si="1"/>
        <v>【噪音】集成吊顶安装/钛金门安装；【噪音】开关插座安装；</v>
      </c>
      <c r="O37" s="26" t="s">
        <v>221</v>
      </c>
      <c r="P37" s="28" t="s">
        <v>222</v>
      </c>
      <c r="Q37" s="29"/>
    </row>
    <row r="38" ht="16.5" spans="1:17">
      <c r="A38" s="26" t="s">
        <v>232</v>
      </c>
      <c r="B38" s="27" t="str">
        <f t="shared" si="2"/>
        <v>【静音】验收/交付；；</v>
      </c>
      <c r="C38" s="31" t="s">
        <v>227</v>
      </c>
      <c r="D38" s="28"/>
      <c r="E38" s="28"/>
      <c r="F38" s="25"/>
      <c r="G38" s="26" t="s">
        <v>232</v>
      </c>
      <c r="H38" s="27" t="str">
        <f t="shared" si="0"/>
        <v>；；</v>
      </c>
      <c r="I38" s="31"/>
      <c r="J38" s="28"/>
      <c r="K38" s="29"/>
      <c r="L38" s="25"/>
      <c r="M38" s="26" t="s">
        <v>232</v>
      </c>
      <c r="N38" s="27" t="str">
        <f t="shared" si="1"/>
        <v>【噪音】保洁；；</v>
      </c>
      <c r="O38" s="31" t="s">
        <v>224</v>
      </c>
      <c r="P38" s="28"/>
      <c r="Q38" s="29"/>
    </row>
  </sheetData>
  <mergeCells count="3">
    <mergeCell ref="A1:E1"/>
    <mergeCell ref="G1:K1"/>
    <mergeCell ref="M1:Q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zoomScale="85" zoomScaleNormal="85" workbookViewId="0">
      <pane ySplit="2" topLeftCell="A7" activePane="bottomLeft" state="frozen"/>
      <selection/>
      <selection pane="bottomLeft" activeCell="C4" sqref="C4"/>
    </sheetView>
  </sheetViews>
  <sheetFormatPr defaultColWidth="9" defaultRowHeight="13.5"/>
  <cols>
    <col min="2" max="2" width="15.625" customWidth="1"/>
    <col min="3" max="3" width="18.5" customWidth="1"/>
    <col min="4" max="4" width="8.125" customWidth="1"/>
    <col min="5" max="5" width="9.375" customWidth="1"/>
    <col min="6" max="7" width="13.75" customWidth="1"/>
    <col min="8" max="8" width="34.375" customWidth="1"/>
    <col min="9" max="9" width="98.375" customWidth="1"/>
  </cols>
  <sheetData>
    <row r="1" ht="40" customHeight="1" spans="1:9">
      <c r="A1" s="7"/>
      <c r="B1" s="8" t="s">
        <v>233</v>
      </c>
      <c r="C1" s="9"/>
      <c r="D1" s="9"/>
      <c r="E1" s="9"/>
      <c r="F1" s="9"/>
      <c r="G1" s="9"/>
      <c r="H1" s="9"/>
      <c r="I1" s="10"/>
    </row>
    <row r="2" s="6" customFormat="1" ht="31" customHeight="1" spans="1:9">
      <c r="A2" s="11"/>
      <c r="B2" s="12" t="s">
        <v>234</v>
      </c>
      <c r="C2" s="12" t="s">
        <v>235</v>
      </c>
      <c r="D2" s="12" t="s">
        <v>236</v>
      </c>
      <c r="E2" s="12" t="s">
        <v>237</v>
      </c>
      <c r="F2" s="12" t="s">
        <v>238</v>
      </c>
      <c r="G2" s="12" t="s">
        <v>239</v>
      </c>
      <c r="H2" s="12" t="s">
        <v>240</v>
      </c>
      <c r="I2" s="12" t="s">
        <v>241</v>
      </c>
    </row>
    <row r="3" ht="108" spans="1:9">
      <c r="A3" s="13">
        <v>1</v>
      </c>
      <c r="B3" s="14" t="s">
        <v>242</v>
      </c>
      <c r="C3" s="14" t="s">
        <v>243</v>
      </c>
      <c r="D3" s="14" t="s">
        <v>244</v>
      </c>
      <c r="E3" s="14">
        <v>2</v>
      </c>
      <c r="F3" s="14">
        <v>2</v>
      </c>
      <c r="G3" s="14">
        <v>20</v>
      </c>
      <c r="H3" s="14" t="s">
        <v>245</v>
      </c>
      <c r="I3" s="15" t="s">
        <v>246</v>
      </c>
    </row>
    <row r="4" ht="121.5" spans="1:9">
      <c r="A4" s="13">
        <v>2</v>
      </c>
      <c r="B4" s="14" t="s">
        <v>247</v>
      </c>
      <c r="C4" s="14" t="s">
        <v>248</v>
      </c>
      <c r="D4" s="14" t="s">
        <v>244</v>
      </c>
      <c r="E4" s="14">
        <v>2</v>
      </c>
      <c r="F4" s="14">
        <v>2</v>
      </c>
      <c r="G4" s="14">
        <v>20</v>
      </c>
      <c r="H4" s="14" t="s">
        <v>245</v>
      </c>
      <c r="I4" s="15" t="s">
        <v>249</v>
      </c>
    </row>
    <row r="5" ht="135" spans="1:9">
      <c r="A5" s="13">
        <v>3</v>
      </c>
      <c r="B5" s="14" t="s">
        <v>250</v>
      </c>
      <c r="C5" s="14" t="s">
        <v>250</v>
      </c>
      <c r="D5" s="14" t="s">
        <v>244</v>
      </c>
      <c r="E5" s="14">
        <v>2</v>
      </c>
      <c r="F5" s="14">
        <v>5</v>
      </c>
      <c r="G5" s="14">
        <v>20</v>
      </c>
      <c r="H5" s="14" t="s">
        <v>245</v>
      </c>
      <c r="I5" s="15" t="s">
        <v>251</v>
      </c>
    </row>
    <row r="6" ht="27" spans="1:9">
      <c r="A6" s="13">
        <v>4</v>
      </c>
      <c r="B6" s="14" t="s">
        <v>252</v>
      </c>
      <c r="C6" s="14" t="s">
        <v>252</v>
      </c>
      <c r="D6" s="14" t="s">
        <v>244</v>
      </c>
      <c r="E6" s="14">
        <v>2</v>
      </c>
      <c r="F6" s="14">
        <v>3</v>
      </c>
      <c r="G6" s="14">
        <v>40</v>
      </c>
      <c r="H6" s="14" t="s">
        <v>253</v>
      </c>
      <c r="I6" s="15"/>
    </row>
    <row r="7" ht="189" spans="1:9">
      <c r="A7" s="13">
        <v>5</v>
      </c>
      <c r="B7" s="14" t="s">
        <v>254</v>
      </c>
      <c r="C7" s="14" t="s">
        <v>255</v>
      </c>
      <c r="D7" s="14" t="s">
        <v>256</v>
      </c>
      <c r="E7" s="14" t="s">
        <v>257</v>
      </c>
      <c r="F7" s="14">
        <v>5</v>
      </c>
      <c r="G7" s="14">
        <v>20</v>
      </c>
      <c r="H7" s="14" t="s">
        <v>245</v>
      </c>
      <c r="I7" s="15" t="s">
        <v>258</v>
      </c>
    </row>
    <row r="8" ht="27" spans="1:9">
      <c r="A8" s="13">
        <v>6</v>
      </c>
      <c r="B8" s="14" t="s">
        <v>259</v>
      </c>
      <c r="C8" s="14" t="s">
        <v>260</v>
      </c>
      <c r="D8" s="14" t="s">
        <v>256</v>
      </c>
      <c r="E8" s="14">
        <v>2</v>
      </c>
      <c r="F8" s="14">
        <v>3</v>
      </c>
      <c r="G8" s="14">
        <v>40</v>
      </c>
      <c r="H8" s="14" t="s">
        <v>261</v>
      </c>
      <c r="I8" s="15"/>
    </row>
    <row r="9" ht="14.25" spans="1:9">
      <c r="A9" s="13">
        <v>7</v>
      </c>
      <c r="B9" s="14" t="s">
        <v>262</v>
      </c>
      <c r="C9" s="14" t="s">
        <v>263</v>
      </c>
      <c r="D9" s="14" t="s">
        <v>256</v>
      </c>
      <c r="E9" s="14">
        <v>2</v>
      </c>
      <c r="F9" s="14">
        <v>5</v>
      </c>
      <c r="G9" s="14">
        <v>20</v>
      </c>
      <c r="H9" s="14" t="s">
        <v>245</v>
      </c>
      <c r="I9" s="15"/>
    </row>
    <row r="10" ht="14.25" spans="1:9">
      <c r="A10" s="13">
        <v>8</v>
      </c>
      <c r="B10" s="14" t="s">
        <v>264</v>
      </c>
      <c r="C10" s="14" t="s">
        <v>265</v>
      </c>
      <c r="D10" s="14" t="s">
        <v>266</v>
      </c>
      <c r="E10" s="14">
        <v>2</v>
      </c>
      <c r="F10" s="14">
        <v>0</v>
      </c>
      <c r="G10" s="14">
        <v>35</v>
      </c>
      <c r="H10" s="14"/>
      <c r="I10" s="15"/>
    </row>
    <row r="11" ht="81" spans="1:9">
      <c r="A11" s="13">
        <v>9</v>
      </c>
      <c r="B11" s="14" t="s">
        <v>267</v>
      </c>
      <c r="C11" s="14" t="s">
        <v>268</v>
      </c>
      <c r="D11" s="14" t="s">
        <v>266</v>
      </c>
      <c r="E11" s="14">
        <v>2</v>
      </c>
      <c r="F11" s="14">
        <v>0</v>
      </c>
      <c r="G11" s="14">
        <v>30</v>
      </c>
      <c r="H11" s="14"/>
      <c r="I11" s="15" t="s">
        <v>269</v>
      </c>
    </row>
    <row r="12" ht="27" spans="1:9">
      <c r="A12" s="13">
        <v>10</v>
      </c>
      <c r="B12" s="14" t="s">
        <v>270</v>
      </c>
      <c r="C12" s="14" t="s">
        <v>271</v>
      </c>
      <c r="D12" s="14" t="s">
        <v>272</v>
      </c>
      <c r="E12" s="14">
        <v>1</v>
      </c>
      <c r="F12" s="14">
        <v>0</v>
      </c>
      <c r="G12" s="14">
        <v>15</v>
      </c>
      <c r="H12" s="14"/>
      <c r="I12" s="15" t="s">
        <v>273</v>
      </c>
    </row>
    <row r="13" ht="27" spans="1:9">
      <c r="A13" s="13">
        <v>11</v>
      </c>
      <c r="B13" s="14" t="s">
        <v>274</v>
      </c>
      <c r="C13" s="14" t="s">
        <v>275</v>
      </c>
      <c r="D13" s="14" t="s">
        <v>272</v>
      </c>
      <c r="E13" s="14">
        <v>2</v>
      </c>
      <c r="F13" s="14">
        <v>0</v>
      </c>
      <c r="G13" s="14">
        <v>18</v>
      </c>
      <c r="H13" s="14"/>
      <c r="I13" s="15" t="s">
        <v>273</v>
      </c>
    </row>
    <row r="14" ht="27" spans="1:9">
      <c r="A14" s="13">
        <v>12</v>
      </c>
      <c r="B14" s="14" t="s">
        <v>276</v>
      </c>
      <c r="C14" s="14" t="s">
        <v>276</v>
      </c>
      <c r="D14" s="14" t="s">
        <v>277</v>
      </c>
      <c r="E14" s="14">
        <v>0</v>
      </c>
      <c r="F14" s="14">
        <v>0</v>
      </c>
      <c r="G14" s="14">
        <v>7</v>
      </c>
      <c r="H14" s="14"/>
      <c r="I14" s="15" t="s">
        <v>278</v>
      </c>
    </row>
    <row r="15" ht="27" spans="1:9">
      <c r="A15" s="13">
        <v>13</v>
      </c>
      <c r="B15" s="14" t="s">
        <v>279</v>
      </c>
      <c r="C15" s="14" t="s">
        <v>279</v>
      </c>
      <c r="D15" s="14" t="s">
        <v>277</v>
      </c>
      <c r="E15" s="14">
        <v>0</v>
      </c>
      <c r="F15" s="14">
        <v>0</v>
      </c>
      <c r="G15" s="14">
        <v>15</v>
      </c>
      <c r="H15" s="14" t="s">
        <v>280</v>
      </c>
      <c r="I15" s="15" t="s">
        <v>278</v>
      </c>
    </row>
    <row r="16" ht="14.25" spans="1:9">
      <c r="A16" s="13">
        <v>14</v>
      </c>
      <c r="B16" s="14" t="s">
        <v>281</v>
      </c>
      <c r="C16" s="14" t="s">
        <v>282</v>
      </c>
      <c r="D16" s="14" t="s">
        <v>277</v>
      </c>
      <c r="E16" s="14">
        <v>0</v>
      </c>
      <c r="F16" s="14">
        <v>0</v>
      </c>
      <c r="G16" s="14">
        <v>40</v>
      </c>
      <c r="H16" s="14"/>
      <c r="I16" s="15"/>
    </row>
    <row r="17" ht="14.25" spans="1:9">
      <c r="A17" s="13">
        <v>15</v>
      </c>
      <c r="B17" s="14" t="s">
        <v>283</v>
      </c>
      <c r="C17" s="14" t="s">
        <v>283</v>
      </c>
      <c r="D17" s="14" t="s">
        <v>284</v>
      </c>
      <c r="E17" s="14">
        <v>1</v>
      </c>
      <c r="F17" s="14">
        <v>2</v>
      </c>
      <c r="G17" s="14">
        <v>15</v>
      </c>
      <c r="H17" s="14" t="s">
        <v>285</v>
      </c>
      <c r="I17" s="15"/>
    </row>
    <row r="18" ht="27" spans="1:9">
      <c r="A18" s="13">
        <v>16</v>
      </c>
      <c r="B18" s="14" t="s">
        <v>286</v>
      </c>
      <c r="C18" s="14" t="s">
        <v>287</v>
      </c>
      <c r="D18" s="14" t="s">
        <v>288</v>
      </c>
      <c r="E18" s="14">
        <v>1</v>
      </c>
      <c r="F18" s="14">
        <v>5</v>
      </c>
      <c r="G18" s="14">
        <v>30</v>
      </c>
      <c r="H18" s="14" t="s">
        <v>289</v>
      </c>
      <c r="I18" s="15"/>
    </row>
    <row r="19" ht="27" spans="1:9">
      <c r="A19" s="13">
        <v>17</v>
      </c>
      <c r="B19" s="14" t="s">
        <v>290</v>
      </c>
      <c r="C19" s="14" t="s">
        <v>287</v>
      </c>
      <c r="D19" s="14" t="s">
        <v>288</v>
      </c>
      <c r="E19" s="14">
        <v>1</v>
      </c>
      <c r="F19" s="14">
        <v>5</v>
      </c>
      <c r="G19" s="14">
        <v>30</v>
      </c>
      <c r="H19" s="14" t="s">
        <v>289</v>
      </c>
      <c r="I19" s="15"/>
    </row>
    <row r="20" ht="27" spans="1:9">
      <c r="A20" s="13">
        <v>18</v>
      </c>
      <c r="B20" s="14" t="s">
        <v>291</v>
      </c>
      <c r="C20" s="14" t="s">
        <v>292</v>
      </c>
      <c r="D20" s="14" t="s">
        <v>293</v>
      </c>
      <c r="E20" s="14">
        <v>1</v>
      </c>
      <c r="F20" s="14">
        <v>0</v>
      </c>
      <c r="G20" s="14">
        <v>7</v>
      </c>
      <c r="H20" s="14"/>
      <c r="I20" s="15" t="s">
        <v>294</v>
      </c>
    </row>
    <row r="21" ht="27" spans="1:9">
      <c r="A21" s="13">
        <v>19</v>
      </c>
      <c r="B21" s="14" t="s">
        <v>295</v>
      </c>
      <c r="C21" s="14" t="s">
        <v>296</v>
      </c>
      <c r="D21" s="14" t="s">
        <v>293</v>
      </c>
      <c r="E21" s="14">
        <v>1</v>
      </c>
      <c r="F21" s="14">
        <v>0</v>
      </c>
      <c r="G21" s="14">
        <v>5</v>
      </c>
      <c r="H21" s="14"/>
      <c r="I21" s="15" t="s">
        <v>294</v>
      </c>
    </row>
    <row r="22" ht="14.25" spans="1:9">
      <c r="A22" s="13">
        <v>20</v>
      </c>
      <c r="B22" s="14" t="s">
        <v>297</v>
      </c>
      <c r="C22" s="14" t="s">
        <v>298</v>
      </c>
      <c r="D22" s="14" t="s">
        <v>299</v>
      </c>
      <c r="E22" s="14">
        <v>1</v>
      </c>
      <c r="F22" s="14">
        <v>5</v>
      </c>
      <c r="G22" s="14">
        <v>10</v>
      </c>
      <c r="H22" s="14"/>
      <c r="I22" s="15"/>
    </row>
    <row r="23" ht="14.25" spans="1:9">
      <c r="A23" s="13">
        <v>21</v>
      </c>
      <c r="B23" s="14" t="s">
        <v>300</v>
      </c>
      <c r="C23" s="14" t="s">
        <v>301</v>
      </c>
      <c r="D23" s="14" t="s">
        <v>299</v>
      </c>
      <c r="E23" s="14">
        <v>1</v>
      </c>
      <c r="F23" s="14">
        <v>2</v>
      </c>
      <c r="G23" s="14">
        <v>7</v>
      </c>
      <c r="H23" s="14"/>
      <c r="I23" s="15"/>
    </row>
    <row r="24" ht="14.25" spans="1:9">
      <c r="A24" s="13">
        <v>22</v>
      </c>
      <c r="B24" s="14" t="s">
        <v>302</v>
      </c>
      <c r="C24" s="14" t="s">
        <v>303</v>
      </c>
      <c r="D24" s="14" t="s">
        <v>299</v>
      </c>
      <c r="E24" s="14">
        <v>1</v>
      </c>
      <c r="F24" s="14">
        <v>2</v>
      </c>
      <c r="G24" s="14">
        <v>7</v>
      </c>
      <c r="H24" s="14"/>
      <c r="I24" s="15"/>
    </row>
    <row r="25" ht="27" spans="1:9">
      <c r="A25" s="13">
        <v>23</v>
      </c>
      <c r="B25" s="14" t="s">
        <v>304</v>
      </c>
      <c r="C25" s="14" t="s">
        <v>268</v>
      </c>
      <c r="D25" s="14" t="s">
        <v>305</v>
      </c>
      <c r="E25" s="14">
        <v>1</v>
      </c>
      <c r="F25" s="14">
        <v>0</v>
      </c>
      <c r="G25" s="14">
        <v>7</v>
      </c>
      <c r="H25" s="14"/>
      <c r="I25" s="15"/>
    </row>
    <row r="26" ht="14.25" spans="1:9">
      <c r="A26" s="13">
        <v>24</v>
      </c>
      <c r="B26" s="14" t="s">
        <v>306</v>
      </c>
      <c r="C26" s="14" t="s">
        <v>307</v>
      </c>
      <c r="D26" s="14" t="s">
        <v>308</v>
      </c>
      <c r="E26" s="14">
        <v>1</v>
      </c>
      <c r="F26" s="14">
        <v>0</v>
      </c>
      <c r="G26" s="14">
        <v>25</v>
      </c>
      <c r="H26" s="14"/>
      <c r="I26" s="15"/>
    </row>
    <row r="27" ht="27" spans="1:9">
      <c r="A27" s="13">
        <v>25</v>
      </c>
      <c r="B27" s="14" t="s">
        <v>309</v>
      </c>
      <c r="C27" s="14" t="s">
        <v>310</v>
      </c>
      <c r="D27" s="14" t="s">
        <v>311</v>
      </c>
      <c r="E27" s="14">
        <v>1</v>
      </c>
      <c r="F27" s="14">
        <v>0</v>
      </c>
      <c r="G27" s="14">
        <v>10</v>
      </c>
      <c r="H27" s="14"/>
      <c r="I27" s="15" t="s">
        <v>312</v>
      </c>
    </row>
    <row r="28" ht="27" spans="1:9">
      <c r="A28" s="13">
        <v>26</v>
      </c>
      <c r="B28" s="14" t="s">
        <v>313</v>
      </c>
      <c r="C28" s="14" t="s">
        <v>310</v>
      </c>
      <c r="D28" s="14" t="s">
        <v>311</v>
      </c>
      <c r="E28" s="14">
        <v>1</v>
      </c>
      <c r="F28" s="14">
        <v>0</v>
      </c>
      <c r="G28" s="14">
        <v>10</v>
      </c>
      <c r="H28" s="14"/>
      <c r="I28" s="15" t="s">
        <v>312</v>
      </c>
    </row>
    <row r="29" ht="14.25" spans="1:9">
      <c r="A29" s="13">
        <v>27</v>
      </c>
      <c r="B29" s="14" t="s">
        <v>314</v>
      </c>
      <c r="C29" s="14" t="s">
        <v>315</v>
      </c>
      <c r="D29" s="14" t="s">
        <v>316</v>
      </c>
      <c r="E29" s="14">
        <v>0</v>
      </c>
      <c r="F29" s="14">
        <v>0</v>
      </c>
      <c r="G29" s="14">
        <v>7</v>
      </c>
      <c r="H29" s="14"/>
      <c r="I29" s="15" t="s">
        <v>312</v>
      </c>
    </row>
    <row r="30" ht="27" spans="1:9">
      <c r="A30" s="13">
        <v>28</v>
      </c>
      <c r="B30" s="14" t="s">
        <v>317</v>
      </c>
      <c r="C30" s="14" t="s">
        <v>318</v>
      </c>
      <c r="D30" s="14" t="s">
        <v>319</v>
      </c>
      <c r="E30" s="14">
        <v>0</v>
      </c>
      <c r="F30" s="14">
        <v>0</v>
      </c>
      <c r="G30" s="14">
        <v>10</v>
      </c>
      <c r="H30" s="14"/>
      <c r="I30" s="15"/>
    </row>
    <row r="31" ht="14.25" spans="1:9">
      <c r="A31" s="13">
        <v>29</v>
      </c>
      <c r="B31" s="14" t="s">
        <v>320</v>
      </c>
      <c r="C31" s="14" t="s">
        <v>320</v>
      </c>
      <c r="D31" s="14" t="s">
        <v>321</v>
      </c>
      <c r="E31" s="14">
        <v>0</v>
      </c>
      <c r="F31" s="14">
        <v>7</v>
      </c>
      <c r="G31" s="14">
        <v>2</v>
      </c>
      <c r="H31" s="14"/>
      <c r="I31" s="15"/>
    </row>
  </sheetData>
  <mergeCells count="1">
    <mergeCell ref="B1:I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9"/>
  <sheetViews>
    <sheetView zoomScale="160" zoomScaleNormal="160" topLeftCell="A113" workbookViewId="0">
      <selection activeCell="G8" sqref="G8"/>
    </sheetView>
  </sheetViews>
  <sheetFormatPr defaultColWidth="9" defaultRowHeight="13.5"/>
  <cols>
    <col min="3" max="3" width="25" customWidth="1"/>
    <col min="4" max="4" width="59.375" customWidth="1"/>
  </cols>
  <sheetData>
    <row r="1" spans="1:11">
      <c r="E1" s="4"/>
      <c r="F1" s="4"/>
      <c r="G1" s="4"/>
      <c r="H1" s="4"/>
      <c r="I1" s="4"/>
      <c r="J1" s="4"/>
      <c r="K1" s="4"/>
    </row>
    <row r="2" spans="1:11">
      <c r="A2" s="68" t="s">
        <v>322</v>
      </c>
      <c r="B2" s="5"/>
      <c r="C2" s="5"/>
      <c r="D2" s="5"/>
      <c r="E2" s="4"/>
      <c r="F2" s="4"/>
      <c r="G2" s="4"/>
      <c r="H2" s="4"/>
      <c r="I2" s="4"/>
      <c r="J2" s="4"/>
      <c r="K2" s="4"/>
    </row>
    <row r="3" spans="1:11">
      <c r="A3" s="5"/>
      <c r="B3" s="5"/>
      <c r="C3" s="5"/>
      <c r="D3" s="5"/>
      <c r="E3" s="4"/>
      <c r="F3" s="4"/>
      <c r="G3" s="4"/>
      <c r="H3" s="4"/>
      <c r="I3" s="4"/>
      <c r="J3" s="4"/>
      <c r="K3" s="4"/>
    </row>
    <row r="4" spans="1:11">
      <c r="A4" s="5"/>
      <c r="B4" s="5"/>
      <c r="C4" s="5"/>
      <c r="D4" s="5"/>
      <c r="E4" s="4"/>
      <c r="F4" s="4"/>
      <c r="G4" s="4"/>
      <c r="H4" s="4"/>
      <c r="I4" s="4"/>
      <c r="J4" s="4"/>
      <c r="K4" s="4"/>
    </row>
    <row r="5" ht="86" customHeight="1" spans="1:11">
      <c r="A5" s="5"/>
      <c r="B5" s="5"/>
      <c r="C5" s="5"/>
      <c r="D5" s="5"/>
      <c r="E5" s="4"/>
      <c r="F5" s="4"/>
      <c r="G5" s="4"/>
      <c r="H5" s="4"/>
      <c r="I5" s="4"/>
      <c r="J5" s="4"/>
      <c r="K5" s="4"/>
    </row>
    <row r="6" spans="1:11">
      <c r="A6" s="5"/>
      <c r="B6" s="5"/>
      <c r="C6" s="5"/>
      <c r="D6" s="5"/>
      <c r="E6" s="4"/>
      <c r="F6" s="4"/>
      <c r="G6" s="4"/>
      <c r="H6" s="4"/>
      <c r="I6" s="4"/>
      <c r="J6" s="4"/>
      <c r="K6" s="4"/>
    </row>
    <row r="7" spans="1:11">
      <c r="A7" s="5"/>
      <c r="B7" s="5"/>
      <c r="C7" s="5"/>
      <c r="D7" s="5"/>
      <c r="E7" s="4"/>
      <c r="F7" s="4"/>
      <c r="G7" s="4"/>
      <c r="H7" s="4"/>
      <c r="I7" s="4"/>
      <c r="J7" s="4"/>
      <c r="K7" s="4"/>
    </row>
    <row r="8" spans="1:11">
      <c r="A8" s="5"/>
      <c r="B8" s="5"/>
      <c r="C8" s="5"/>
      <c r="D8" s="5"/>
      <c r="E8" s="4"/>
      <c r="F8" s="4"/>
      <c r="G8" s="4"/>
      <c r="H8" s="4"/>
      <c r="I8" s="4"/>
      <c r="J8" s="4"/>
      <c r="K8" s="4"/>
    </row>
    <row r="9" spans="1:11">
      <c r="A9" s="5"/>
      <c r="B9" s="5"/>
      <c r="C9" s="5"/>
      <c r="D9" s="5"/>
      <c r="E9" s="4"/>
      <c r="F9" s="4"/>
      <c r="G9" s="4"/>
      <c r="H9" s="4"/>
      <c r="I9" s="4"/>
      <c r="J9" s="4"/>
      <c r="K9" s="4"/>
    </row>
    <row r="10" spans="1:11">
      <c r="A10" s="5"/>
      <c r="B10" s="5"/>
      <c r="C10" s="5"/>
      <c r="D10" s="5"/>
      <c r="E10" s="4"/>
      <c r="F10" s="4"/>
      <c r="G10" s="4"/>
      <c r="H10" s="4"/>
      <c r="I10" s="4"/>
      <c r="J10" s="4"/>
      <c r="K10" s="4"/>
    </row>
    <row r="11" spans="1:11">
      <c r="A11" s="5"/>
      <c r="B11" s="5"/>
      <c r="C11" s="5"/>
      <c r="D11" s="5"/>
      <c r="E11" s="4"/>
      <c r="F11" s="4"/>
      <c r="G11" s="4"/>
      <c r="H11" s="4"/>
      <c r="I11" s="4"/>
      <c r="J11" s="4"/>
      <c r="K11" s="4"/>
    </row>
    <row r="12" spans="1:11">
      <c r="A12" s="5"/>
      <c r="B12" s="5"/>
      <c r="C12" s="5"/>
      <c r="D12" s="5"/>
      <c r="E12" s="4"/>
      <c r="F12" s="4"/>
      <c r="G12" s="4"/>
      <c r="H12" s="4"/>
      <c r="I12" s="4"/>
      <c r="J12" s="4"/>
      <c r="K12" s="4"/>
    </row>
    <row r="13" spans="1:11">
      <c r="A13" s="5"/>
      <c r="B13" s="5"/>
      <c r="C13" s="5"/>
      <c r="D13" s="5"/>
      <c r="E13" s="4"/>
      <c r="F13" s="4"/>
      <c r="G13" s="4"/>
      <c r="H13" s="4"/>
      <c r="I13" s="4"/>
      <c r="J13" s="4"/>
      <c r="K13" s="4"/>
    </row>
    <row r="14" spans="1:11">
      <c r="A14" s="5"/>
      <c r="B14" s="5"/>
      <c r="C14" s="5"/>
      <c r="D14" s="5"/>
      <c r="E14" s="4"/>
      <c r="F14" s="4"/>
      <c r="G14" s="4"/>
      <c r="H14" s="4"/>
      <c r="I14" s="4"/>
      <c r="J14" s="4"/>
      <c r="K14" s="4"/>
    </row>
    <row r="15" spans="1:11">
      <c r="A15" s="5"/>
      <c r="B15" s="5"/>
      <c r="C15" s="5"/>
      <c r="D15" s="5"/>
      <c r="E15" s="4"/>
      <c r="F15" s="4"/>
      <c r="G15" s="4"/>
      <c r="H15" s="4"/>
      <c r="I15" s="4"/>
      <c r="J15" s="4"/>
      <c r="K15" s="4"/>
    </row>
    <row r="16" spans="1:11">
      <c r="A16" s="5"/>
      <c r="B16" s="5"/>
      <c r="C16" s="5"/>
      <c r="D16" s="5"/>
      <c r="E16" s="4"/>
      <c r="F16" s="4"/>
      <c r="G16" s="4"/>
      <c r="H16" s="4"/>
      <c r="I16" s="4"/>
      <c r="J16" s="4"/>
      <c r="K16" s="4"/>
    </row>
    <row r="17" spans="1:11">
      <c r="A17" s="5"/>
      <c r="B17" s="5"/>
      <c r="C17" s="5"/>
      <c r="D17" s="5"/>
      <c r="E17" s="4"/>
      <c r="F17" s="4"/>
      <c r="G17" s="4"/>
      <c r="H17" s="4"/>
      <c r="I17" s="4"/>
      <c r="J17" s="4"/>
      <c r="K17" s="4"/>
    </row>
    <row r="18" spans="1:11">
      <c r="A18" s="5"/>
      <c r="B18" s="5"/>
      <c r="C18" s="5"/>
      <c r="D18" s="5"/>
      <c r="E18" s="4"/>
      <c r="F18" s="4"/>
      <c r="G18" s="4"/>
      <c r="H18" s="4"/>
      <c r="I18" s="4"/>
      <c r="J18" s="4"/>
      <c r="K18" s="4"/>
    </row>
    <row r="19" spans="1:11">
      <c r="A19" s="5"/>
      <c r="B19" s="5"/>
      <c r="C19" s="5"/>
      <c r="D19" s="5"/>
      <c r="E19" s="4"/>
      <c r="F19" s="4"/>
      <c r="G19" s="4"/>
      <c r="H19" s="4"/>
      <c r="I19" s="4"/>
      <c r="J19" s="4"/>
      <c r="K19" s="4"/>
    </row>
    <row r="20" spans="1:11">
      <c r="A20" s="5"/>
      <c r="B20" s="5"/>
      <c r="C20" s="5"/>
      <c r="D20" s="5"/>
      <c r="E20" s="4"/>
      <c r="F20" s="4"/>
      <c r="G20" s="4"/>
      <c r="H20" s="4"/>
      <c r="I20" s="4"/>
      <c r="J20" s="4"/>
      <c r="K20" s="4"/>
    </row>
    <row r="21" spans="1:11">
      <c r="A21" s="5"/>
      <c r="B21" s="5"/>
      <c r="C21" s="5"/>
      <c r="D21" s="5"/>
      <c r="E21" s="4"/>
      <c r="F21" s="4"/>
      <c r="G21" s="4"/>
      <c r="H21" s="4"/>
      <c r="I21" s="4"/>
      <c r="J21" s="4"/>
      <c r="K21" s="4"/>
    </row>
    <row r="22" spans="1:11">
      <c r="A22" s="5"/>
      <c r="B22" s="5"/>
      <c r="C22" s="5"/>
      <c r="D22" s="5"/>
      <c r="E22" s="4"/>
      <c r="F22" s="4"/>
      <c r="G22" s="4"/>
      <c r="H22" s="4"/>
      <c r="I22" s="4"/>
      <c r="J22" s="4"/>
      <c r="K22" s="4"/>
    </row>
    <row r="23" spans="1:11">
      <c r="A23" s="5"/>
      <c r="B23" s="5"/>
      <c r="C23" s="5"/>
      <c r="D23" s="5"/>
      <c r="E23" s="4"/>
      <c r="F23" s="4"/>
      <c r="G23" s="4"/>
      <c r="H23" s="4"/>
      <c r="I23" s="4"/>
      <c r="J23" s="4"/>
      <c r="K23" s="4"/>
    </row>
    <row r="24" spans="1:11">
      <c r="A24" s="5"/>
      <c r="B24" s="5"/>
      <c r="C24" s="5"/>
      <c r="D24" s="5"/>
      <c r="E24" s="4"/>
      <c r="F24" s="4"/>
      <c r="G24" s="4"/>
      <c r="H24" s="4"/>
      <c r="I24" s="4"/>
      <c r="J24" s="4"/>
      <c r="K24" s="4"/>
    </row>
    <row r="25" spans="1:11">
      <c r="A25" s="5"/>
      <c r="B25" s="5"/>
      <c r="C25" s="5"/>
      <c r="D25" s="5"/>
      <c r="E25" s="4"/>
      <c r="F25" s="4"/>
      <c r="G25" s="4"/>
      <c r="H25" s="4"/>
      <c r="I25" s="4"/>
      <c r="J25" s="4"/>
      <c r="K25" s="4"/>
    </row>
    <row r="26" spans="1:11">
      <c r="A26" s="5"/>
      <c r="B26" s="5"/>
      <c r="C26" s="5"/>
      <c r="D26" s="5"/>
      <c r="E26" s="4"/>
      <c r="F26" s="4"/>
      <c r="G26" s="4"/>
      <c r="H26" s="4"/>
      <c r="I26" s="4"/>
      <c r="J26" s="4"/>
      <c r="K26" s="4"/>
    </row>
    <row r="27" spans="1:11">
      <c r="A27" s="5"/>
      <c r="B27" s="5"/>
      <c r="C27" s="5"/>
      <c r="D27" s="5"/>
      <c r="E27" s="4"/>
      <c r="F27" s="4"/>
      <c r="G27" s="4"/>
      <c r="H27" s="4"/>
      <c r="I27" s="4"/>
      <c r="J27" s="4"/>
      <c r="K27" s="4"/>
    </row>
    <row r="28" spans="1:11">
      <c r="A28" s="5"/>
      <c r="B28" s="5"/>
      <c r="C28" s="5"/>
      <c r="D28" s="5"/>
      <c r="E28" s="4"/>
      <c r="F28" s="4"/>
      <c r="G28" s="4"/>
      <c r="H28" s="4"/>
      <c r="I28" s="4"/>
      <c r="J28" s="4"/>
      <c r="K28" s="4"/>
    </row>
    <row r="29" spans="1:11">
      <c r="A29" s="5"/>
      <c r="B29" s="5"/>
      <c r="C29" s="5"/>
      <c r="D29" s="5"/>
      <c r="E29" s="4"/>
      <c r="F29" s="4"/>
      <c r="G29" s="4"/>
      <c r="H29" s="4"/>
      <c r="I29" s="4"/>
      <c r="J29" s="4"/>
      <c r="K29" s="4"/>
    </row>
    <row r="30" spans="1:11">
      <c r="A30" s="5"/>
      <c r="B30" s="5"/>
      <c r="C30" s="5"/>
      <c r="D30" s="5"/>
      <c r="E30" s="4"/>
      <c r="F30" s="4"/>
      <c r="G30" s="4"/>
      <c r="H30" s="4"/>
      <c r="I30" s="4"/>
      <c r="J30" s="4"/>
      <c r="K30" s="4"/>
    </row>
    <row r="31" spans="1:11">
      <c r="A31" s="5"/>
      <c r="B31" s="5"/>
      <c r="C31" s="5"/>
      <c r="D31" s="5"/>
      <c r="E31" s="4"/>
      <c r="F31" s="4"/>
      <c r="G31" s="4"/>
      <c r="H31" s="4"/>
      <c r="I31" s="4"/>
      <c r="J31" s="4"/>
      <c r="K31" s="4"/>
    </row>
    <row r="32" spans="1:11">
      <c r="A32" s="5"/>
      <c r="B32" s="5"/>
      <c r="C32" s="5"/>
      <c r="D32" s="5"/>
      <c r="E32" s="4"/>
      <c r="F32" s="4"/>
      <c r="G32" s="4"/>
      <c r="H32" s="4"/>
      <c r="I32" s="4"/>
      <c r="J32" s="4"/>
      <c r="K32" s="4"/>
    </row>
    <row r="33" spans="1:11">
      <c r="A33" s="5"/>
      <c r="B33" s="5"/>
      <c r="C33" s="5"/>
      <c r="D33" s="5"/>
      <c r="E33" s="4"/>
      <c r="F33" s="4"/>
      <c r="G33" s="4"/>
      <c r="H33" s="4"/>
      <c r="I33" s="4"/>
      <c r="J33" s="4"/>
      <c r="K33" s="4"/>
    </row>
    <row r="34" spans="1:11">
      <c r="A34" s="5"/>
      <c r="B34" s="5"/>
      <c r="C34" s="5"/>
      <c r="D34" s="5"/>
      <c r="E34" s="4"/>
      <c r="F34" s="4"/>
      <c r="G34" s="4"/>
      <c r="H34" s="4"/>
      <c r="I34" s="4"/>
      <c r="J34" s="4"/>
      <c r="K34" s="4"/>
    </row>
    <row r="35" spans="1:11">
      <c r="A35" s="5"/>
      <c r="B35" s="5"/>
      <c r="C35" s="5"/>
      <c r="D35" s="5"/>
      <c r="E35" s="4"/>
      <c r="F35" s="4"/>
      <c r="G35" s="4"/>
      <c r="H35" s="4"/>
      <c r="I35" s="4"/>
      <c r="J35" s="4"/>
      <c r="K35" s="4"/>
    </row>
    <row r="36" spans="1:11">
      <c r="A36" s="5"/>
      <c r="B36" s="5"/>
      <c r="C36" s="5"/>
      <c r="D36" s="5"/>
      <c r="E36" s="4"/>
      <c r="F36" s="4"/>
      <c r="G36" s="4"/>
      <c r="H36" s="4"/>
      <c r="I36" s="4"/>
      <c r="J36" s="4"/>
      <c r="K36" s="4"/>
    </row>
    <row r="37" spans="1:11">
      <c r="A37" s="5"/>
      <c r="B37" s="5"/>
      <c r="C37" s="5"/>
      <c r="D37" s="5"/>
      <c r="E37" s="4"/>
      <c r="F37" s="4"/>
      <c r="G37" s="4"/>
      <c r="H37" s="4"/>
      <c r="I37" s="4"/>
      <c r="J37" s="4"/>
      <c r="K37" s="4"/>
    </row>
    <row r="38" spans="1:11">
      <c r="A38" s="5"/>
      <c r="B38" s="5"/>
      <c r="C38" s="5"/>
      <c r="D38" s="5"/>
      <c r="E38" s="4"/>
      <c r="F38" s="4"/>
      <c r="G38" s="4"/>
      <c r="H38" s="4"/>
      <c r="I38" s="4"/>
      <c r="J38" s="4"/>
      <c r="K38" s="4"/>
    </row>
    <row r="39" spans="1:11">
      <c r="A39" s="5"/>
      <c r="B39" s="5"/>
      <c r="C39" s="5"/>
      <c r="D39" s="5"/>
      <c r="E39" s="4"/>
      <c r="F39" s="4"/>
      <c r="G39" s="4"/>
      <c r="H39" s="4"/>
      <c r="I39" s="4"/>
      <c r="J39" s="4"/>
      <c r="K39" s="4"/>
    </row>
    <row r="40" spans="1:11">
      <c r="A40" s="5"/>
      <c r="B40" s="5"/>
      <c r="C40" s="5"/>
      <c r="D40" s="5"/>
      <c r="E40" s="4"/>
      <c r="F40" s="4"/>
      <c r="G40" s="4"/>
      <c r="H40" s="4"/>
      <c r="I40" s="4"/>
      <c r="J40" s="4"/>
      <c r="K40" s="4"/>
    </row>
    <row r="41" spans="1:11">
      <c r="A41" s="5"/>
      <c r="B41" s="5"/>
      <c r="C41" s="5"/>
      <c r="D41" s="5"/>
      <c r="E41" s="4"/>
      <c r="F41" s="4"/>
      <c r="G41" s="4"/>
      <c r="H41" s="4"/>
      <c r="I41" s="4"/>
      <c r="J41" s="4"/>
      <c r="K41" s="4"/>
    </row>
    <row r="42" spans="1:11">
      <c r="A42" s="5"/>
      <c r="B42" s="5"/>
      <c r="C42" s="5"/>
      <c r="D42" s="5"/>
      <c r="E42" s="4"/>
      <c r="F42" s="4"/>
      <c r="G42" s="4"/>
      <c r="H42" s="4"/>
      <c r="I42" s="4"/>
      <c r="J42" s="4"/>
      <c r="K42" s="4"/>
    </row>
    <row r="43" spans="1:11">
      <c r="A43" s="5"/>
      <c r="B43" s="5"/>
      <c r="C43" s="5"/>
      <c r="D43" s="5"/>
      <c r="E43" s="4"/>
      <c r="F43" s="4"/>
      <c r="G43" s="4"/>
      <c r="H43" s="4"/>
      <c r="I43" s="4"/>
      <c r="J43" s="4"/>
      <c r="K43" s="4"/>
    </row>
    <row r="44" spans="1:11">
      <c r="A44" s="5"/>
      <c r="B44" s="5"/>
      <c r="C44" s="5"/>
      <c r="D44" s="5"/>
      <c r="E44" s="4"/>
      <c r="F44" s="4"/>
      <c r="G44" s="4"/>
      <c r="H44" s="4"/>
      <c r="I44" s="4"/>
      <c r="J44" s="4"/>
      <c r="K44" s="4"/>
    </row>
    <row r="45" spans="1:11">
      <c r="A45" s="5"/>
      <c r="B45" s="5"/>
      <c r="C45" s="5"/>
      <c r="D45" s="5"/>
      <c r="E45" s="4"/>
      <c r="F45" s="4"/>
      <c r="G45" s="4"/>
      <c r="H45" s="4"/>
      <c r="I45" s="4"/>
      <c r="J45" s="4"/>
      <c r="K45" s="4"/>
    </row>
    <row r="46" spans="1:11">
      <c r="A46" s="5"/>
      <c r="B46" s="5"/>
      <c r="C46" s="5"/>
      <c r="D46" s="5"/>
      <c r="E46" s="4"/>
      <c r="F46" s="4"/>
      <c r="G46" s="4"/>
      <c r="H46" s="4"/>
      <c r="I46" s="4"/>
      <c r="J46" s="4"/>
      <c r="K46" s="4"/>
    </row>
    <row r="47" spans="1:11">
      <c r="A47" s="5"/>
      <c r="B47" s="5"/>
      <c r="C47" s="5"/>
      <c r="D47" s="5"/>
      <c r="E47" s="4"/>
      <c r="F47" s="4"/>
      <c r="G47" s="4"/>
      <c r="H47" s="4"/>
      <c r="I47" s="4"/>
      <c r="J47" s="4"/>
      <c r="K47" s="4"/>
    </row>
    <row r="48" spans="1:11">
      <c r="A48" s="5"/>
      <c r="B48" s="5"/>
      <c r="C48" s="5"/>
      <c r="D48" s="5"/>
      <c r="E48" s="4"/>
      <c r="F48" s="4"/>
      <c r="G48" s="4"/>
      <c r="H48" s="4"/>
      <c r="I48" s="4"/>
      <c r="J48" s="4"/>
      <c r="K48" s="4"/>
    </row>
    <row r="49" spans="1:11">
      <c r="A49" s="5"/>
      <c r="B49" s="5"/>
      <c r="C49" s="5"/>
      <c r="D49" s="5"/>
      <c r="E49" s="4"/>
      <c r="F49" s="4"/>
      <c r="G49" s="4"/>
      <c r="H49" s="4"/>
      <c r="I49" s="4"/>
      <c r="J49" s="4"/>
      <c r="K49" s="4"/>
    </row>
    <row r="50" spans="1:11">
      <c r="A50" s="5"/>
      <c r="B50" s="5"/>
      <c r="C50" s="5"/>
      <c r="D50" s="5"/>
      <c r="E50" s="4"/>
      <c r="F50" s="4"/>
      <c r="G50" s="4"/>
      <c r="H50" s="4"/>
      <c r="I50" s="4"/>
      <c r="J50" s="4"/>
      <c r="K50" s="4"/>
    </row>
    <row r="51" spans="1:11">
      <c r="A51" s="5"/>
      <c r="B51" s="5"/>
      <c r="C51" s="5"/>
      <c r="D51" s="5"/>
      <c r="E51" s="4"/>
      <c r="F51" s="4"/>
      <c r="G51" s="4"/>
      <c r="H51" s="4"/>
      <c r="I51" s="4"/>
      <c r="J51" s="4"/>
      <c r="K51" s="4"/>
    </row>
    <row r="52" spans="1:11">
      <c r="A52" s="5"/>
      <c r="B52" s="5"/>
      <c r="C52" s="5"/>
      <c r="D52" s="5"/>
      <c r="E52" s="4"/>
      <c r="F52" s="4"/>
      <c r="G52" s="4"/>
      <c r="H52" s="4"/>
      <c r="I52" s="4"/>
      <c r="J52" s="4"/>
      <c r="K52" s="4"/>
    </row>
    <row r="53" spans="1:11">
      <c r="A53" s="5"/>
      <c r="B53" s="5"/>
      <c r="C53" s="5"/>
      <c r="D53" s="5"/>
      <c r="E53" s="4"/>
      <c r="F53" s="4"/>
      <c r="G53" s="4"/>
      <c r="H53" s="4"/>
      <c r="I53" s="4"/>
      <c r="J53" s="4"/>
      <c r="K53" s="4"/>
    </row>
    <row r="54" spans="1:11">
      <c r="A54" s="5"/>
      <c r="B54" s="5"/>
      <c r="C54" s="5"/>
      <c r="D54" s="5"/>
      <c r="E54" s="4"/>
      <c r="F54" s="4"/>
      <c r="G54" s="4"/>
      <c r="H54" s="4"/>
      <c r="I54" s="4"/>
      <c r="J54" s="4"/>
      <c r="K54" s="4"/>
    </row>
    <row r="55" spans="1:11">
      <c r="A55" s="5"/>
      <c r="B55" s="5"/>
      <c r="C55" s="5"/>
      <c r="D55" s="5"/>
      <c r="E55" s="4"/>
      <c r="F55" s="4"/>
      <c r="G55" s="4"/>
      <c r="H55" s="4"/>
      <c r="I55" s="4"/>
      <c r="J55" s="4"/>
      <c r="K55" s="4"/>
    </row>
    <row r="56" spans="1:11">
      <c r="A56" s="5"/>
      <c r="B56" s="5"/>
      <c r="C56" s="5"/>
      <c r="D56" s="5"/>
      <c r="E56" s="4"/>
      <c r="F56" s="4"/>
      <c r="G56" s="4"/>
      <c r="H56" s="4"/>
      <c r="I56" s="4"/>
      <c r="J56" s="4"/>
      <c r="K56" s="4"/>
    </row>
    <row r="57" spans="1:11">
      <c r="A57" s="5"/>
      <c r="B57" s="5"/>
      <c r="C57" s="5"/>
      <c r="D57" s="5"/>
      <c r="E57" s="4"/>
      <c r="F57" s="4"/>
      <c r="G57" s="4"/>
      <c r="H57" s="4"/>
      <c r="I57" s="4"/>
      <c r="J57" s="4"/>
      <c r="K57" s="4"/>
    </row>
    <row r="58" spans="1:11">
      <c r="A58" s="5"/>
      <c r="B58" s="5"/>
      <c r="C58" s="5"/>
      <c r="D58" s="5"/>
      <c r="E58" s="4"/>
      <c r="F58" s="4"/>
      <c r="G58" s="4"/>
      <c r="H58" s="4"/>
      <c r="I58" s="4"/>
      <c r="J58" s="4"/>
      <c r="K58" s="4"/>
    </row>
    <row r="59" spans="1:11">
      <c r="A59" s="5"/>
      <c r="B59" s="5"/>
      <c r="C59" s="5"/>
      <c r="D59" s="5"/>
      <c r="E59" s="4"/>
      <c r="F59" s="4"/>
      <c r="G59" s="4"/>
      <c r="H59" s="4"/>
      <c r="I59" s="4"/>
      <c r="J59" s="4"/>
      <c r="K59" s="4"/>
    </row>
    <row r="60" spans="1:11">
      <c r="A60" s="5"/>
      <c r="B60" s="5"/>
      <c r="C60" s="5"/>
      <c r="D60" s="5"/>
      <c r="E60" s="4"/>
      <c r="F60" s="4"/>
      <c r="G60" s="4"/>
      <c r="H60" s="4"/>
      <c r="I60" s="4"/>
      <c r="J60" s="4"/>
      <c r="K60" s="4"/>
    </row>
    <row r="61" spans="1:11">
      <c r="A61" s="5"/>
      <c r="B61" s="5"/>
      <c r="C61" s="5"/>
      <c r="D61" s="5"/>
      <c r="E61" s="4"/>
      <c r="F61" s="4"/>
      <c r="G61" s="4"/>
      <c r="H61" s="4"/>
      <c r="I61" s="4"/>
      <c r="J61" s="4"/>
      <c r="K61" s="4"/>
    </row>
    <row r="62" spans="1:11">
      <c r="A62" s="5"/>
      <c r="B62" s="5"/>
      <c r="C62" s="5"/>
      <c r="D62" s="5"/>
      <c r="E62" s="4"/>
      <c r="F62" s="4"/>
      <c r="G62" s="4"/>
      <c r="H62" s="4"/>
      <c r="I62" s="4"/>
      <c r="J62" s="4"/>
      <c r="K62" s="4"/>
    </row>
    <row r="63" spans="1:11">
      <c r="A63" s="5"/>
      <c r="B63" s="5"/>
      <c r="C63" s="5"/>
      <c r="D63" s="5"/>
      <c r="E63" s="4"/>
      <c r="F63" s="4"/>
      <c r="G63" s="4"/>
      <c r="H63" s="4"/>
      <c r="I63" s="4"/>
      <c r="J63" s="4"/>
      <c r="K63" s="4"/>
    </row>
    <row r="64" spans="1:11">
      <c r="A64" s="5"/>
      <c r="B64" s="5"/>
      <c r="C64" s="5"/>
      <c r="D64" s="5"/>
      <c r="E64" s="4"/>
      <c r="F64" s="4"/>
      <c r="G64" s="4"/>
      <c r="H64" s="4"/>
      <c r="I64" s="4"/>
      <c r="J64" s="4"/>
      <c r="K64" s="4"/>
    </row>
    <row r="65" spans="1:11">
      <c r="A65" s="5"/>
      <c r="B65" s="5"/>
      <c r="C65" s="5"/>
      <c r="D65" s="5"/>
      <c r="E65" s="4"/>
      <c r="F65" s="4"/>
      <c r="G65" s="4"/>
      <c r="H65" s="4"/>
      <c r="I65" s="4"/>
      <c r="J65" s="4"/>
      <c r="K65" s="4"/>
    </row>
    <row r="66" spans="1:11">
      <c r="A66" s="5"/>
      <c r="B66" s="5"/>
      <c r="C66" s="5"/>
      <c r="D66" s="5"/>
      <c r="E66" s="4"/>
      <c r="F66" s="4"/>
      <c r="G66" s="4"/>
      <c r="H66" s="4"/>
      <c r="I66" s="4"/>
      <c r="J66" s="4"/>
      <c r="K66" s="4"/>
    </row>
    <row r="67" spans="1:11">
      <c r="A67" s="5"/>
      <c r="B67" s="5"/>
      <c r="C67" s="5"/>
      <c r="D67" s="5"/>
      <c r="E67" s="4"/>
      <c r="F67" s="4"/>
      <c r="G67" s="4"/>
      <c r="H67" s="4"/>
      <c r="I67" s="4"/>
      <c r="J67" s="4"/>
      <c r="K67" s="4"/>
    </row>
    <row r="68" spans="1:11">
      <c r="A68" s="5"/>
      <c r="B68" s="5"/>
      <c r="C68" s="5"/>
      <c r="D68" s="5"/>
      <c r="E68" s="4"/>
      <c r="F68" s="4"/>
      <c r="G68" s="4"/>
      <c r="H68" s="4"/>
      <c r="I68" s="4"/>
      <c r="J68" s="4"/>
      <c r="K68" s="4"/>
    </row>
    <row r="69" spans="1:11">
      <c r="A69" s="5"/>
      <c r="B69" s="5"/>
      <c r="C69" s="5"/>
      <c r="D69" s="5"/>
      <c r="E69" s="4"/>
      <c r="F69" s="4"/>
      <c r="G69" s="4"/>
      <c r="H69" s="4"/>
      <c r="I69" s="4"/>
      <c r="J69" s="4"/>
      <c r="K69" s="4"/>
    </row>
    <row r="70" spans="1:11">
      <c r="A70" s="5"/>
      <c r="B70" s="5"/>
      <c r="C70" s="5"/>
      <c r="D70" s="5"/>
      <c r="E70" s="4"/>
      <c r="F70" s="4"/>
      <c r="G70" s="4"/>
      <c r="H70" s="4"/>
      <c r="I70" s="4"/>
      <c r="J70" s="4"/>
      <c r="K70" s="4"/>
    </row>
    <row r="71" spans="1:11">
      <c r="A71" s="5"/>
      <c r="B71" s="5"/>
      <c r="C71" s="5"/>
      <c r="D71" s="5"/>
      <c r="E71" s="4"/>
      <c r="F71" s="4"/>
      <c r="G71" s="4"/>
      <c r="H71" s="4"/>
      <c r="I71" s="4"/>
      <c r="J71" s="4"/>
      <c r="K71" s="4"/>
    </row>
    <row r="72" spans="1:11">
      <c r="A72" s="5"/>
      <c r="B72" s="5"/>
      <c r="C72" s="5"/>
      <c r="D72" s="5"/>
      <c r="E72" s="4"/>
      <c r="F72" s="4"/>
      <c r="G72" s="4"/>
      <c r="H72" s="4"/>
      <c r="I72" s="4"/>
      <c r="J72" s="4"/>
      <c r="K72" s="4"/>
    </row>
    <row r="73" spans="1:11">
      <c r="A73" s="5"/>
      <c r="B73" s="5"/>
      <c r="C73" s="5"/>
      <c r="D73" s="5"/>
      <c r="E73" s="4"/>
      <c r="F73" s="4"/>
      <c r="G73" s="4"/>
      <c r="H73" s="4"/>
      <c r="I73" s="4"/>
      <c r="J73" s="4"/>
      <c r="K73" s="4"/>
    </row>
    <row r="74" spans="1:11">
      <c r="A74" s="5"/>
      <c r="B74" s="5"/>
      <c r="C74" s="5"/>
      <c r="D74" s="5"/>
      <c r="E74" s="4"/>
      <c r="F74" s="4"/>
      <c r="G74" s="4"/>
      <c r="H74" s="4"/>
      <c r="I74" s="4"/>
      <c r="J74" s="4"/>
      <c r="K74" s="4"/>
    </row>
    <row r="75" spans="1:11">
      <c r="A75" s="5"/>
      <c r="B75" s="5"/>
      <c r="C75" s="5"/>
      <c r="D75" s="5"/>
      <c r="E75" s="4"/>
      <c r="F75" s="4"/>
      <c r="G75" s="4"/>
      <c r="H75" s="4"/>
      <c r="I75" s="4"/>
      <c r="J75" s="4"/>
      <c r="K75" s="4"/>
    </row>
    <row r="76" spans="1:11">
      <c r="A76" s="5"/>
      <c r="B76" s="5"/>
      <c r="C76" s="5"/>
      <c r="D76" s="5"/>
      <c r="E76" s="4"/>
      <c r="F76" s="4"/>
      <c r="G76" s="4"/>
      <c r="H76" s="4"/>
      <c r="I76" s="4"/>
      <c r="J76" s="4"/>
      <c r="K76" s="4"/>
    </row>
    <row r="77" spans="1:11">
      <c r="A77" s="5"/>
      <c r="B77" s="5"/>
      <c r="C77" s="5"/>
      <c r="D77" s="5"/>
      <c r="E77" s="4"/>
      <c r="F77" s="4"/>
      <c r="G77" s="4"/>
      <c r="H77" s="4"/>
      <c r="I77" s="4"/>
      <c r="J77" s="4"/>
      <c r="K77" s="4"/>
    </row>
    <row r="78" spans="1:11">
      <c r="A78" s="5"/>
      <c r="B78" s="5"/>
      <c r="C78" s="5"/>
      <c r="D78" s="5"/>
      <c r="E78" s="4"/>
      <c r="F78" s="4"/>
      <c r="G78" s="4"/>
      <c r="H78" s="4"/>
      <c r="I78" s="4"/>
      <c r="J78" s="4"/>
      <c r="K78" s="4"/>
    </row>
    <row r="79" spans="1:11">
      <c r="A79" s="5"/>
      <c r="B79" s="5"/>
      <c r="C79" s="5"/>
      <c r="D79" s="5"/>
      <c r="E79" s="4"/>
      <c r="F79" s="4"/>
      <c r="G79" s="4"/>
      <c r="H79" s="4"/>
      <c r="I79" s="4"/>
      <c r="J79" s="4"/>
      <c r="K79" s="4"/>
    </row>
    <row r="80" spans="1:11">
      <c r="A80" s="5"/>
      <c r="B80" s="5"/>
      <c r="C80" s="5"/>
      <c r="D80" s="5"/>
      <c r="E80" s="4"/>
      <c r="F80" s="4"/>
      <c r="G80" s="4"/>
      <c r="H80" s="4"/>
      <c r="I80" s="4"/>
      <c r="J80" s="4"/>
      <c r="K80" s="4"/>
    </row>
    <row r="81" spans="1:11">
      <c r="A81" s="5"/>
      <c r="B81" s="5"/>
      <c r="C81" s="5"/>
      <c r="D81" s="5"/>
      <c r="E81" s="4"/>
      <c r="F81" s="4"/>
      <c r="G81" s="4"/>
      <c r="H81" s="4"/>
      <c r="I81" s="4"/>
      <c r="J81" s="4"/>
      <c r="K81" s="4"/>
    </row>
    <row r="82" spans="1:11">
      <c r="A82" s="5"/>
      <c r="B82" s="5"/>
      <c r="C82" s="5"/>
      <c r="D82" s="5"/>
      <c r="E82" s="4"/>
      <c r="F82" s="4"/>
      <c r="G82" s="4"/>
      <c r="H82" s="4"/>
      <c r="I82" s="4"/>
      <c r="J82" s="4"/>
      <c r="K82" s="4"/>
    </row>
    <row r="83" spans="1:11">
      <c r="A83" s="5"/>
      <c r="B83" s="5"/>
      <c r="C83" s="5"/>
      <c r="D83" s="5"/>
      <c r="E83" s="4"/>
      <c r="F83" s="4"/>
      <c r="G83" s="4"/>
      <c r="H83" s="4"/>
      <c r="I83" s="4"/>
      <c r="J83" s="4"/>
      <c r="K83" s="4"/>
    </row>
    <row r="84" spans="1:11">
      <c r="A84" s="5"/>
      <c r="B84" s="5"/>
      <c r="C84" s="5"/>
      <c r="D84" s="5"/>
      <c r="E84" s="4"/>
      <c r="F84" s="4"/>
      <c r="G84" s="4"/>
      <c r="H84" s="4"/>
      <c r="I84" s="4"/>
      <c r="J84" s="4"/>
      <c r="K84" s="4"/>
    </row>
    <row r="85" spans="1:11">
      <c r="A85" s="5"/>
      <c r="B85" s="5"/>
      <c r="C85" s="5"/>
      <c r="D85" s="5"/>
      <c r="E85" s="4"/>
      <c r="F85" s="4"/>
      <c r="G85" s="4"/>
      <c r="H85" s="4"/>
      <c r="I85" s="4"/>
      <c r="J85" s="4"/>
      <c r="K85" s="4"/>
    </row>
    <row r="86" spans="1:11">
      <c r="A86" s="5"/>
      <c r="B86" s="5"/>
      <c r="C86" s="5"/>
      <c r="D86" s="5"/>
      <c r="E86" s="4"/>
      <c r="F86" s="4"/>
      <c r="G86" s="4"/>
      <c r="H86" s="4"/>
      <c r="I86" s="4"/>
      <c r="J86" s="4"/>
      <c r="K86" s="4"/>
    </row>
    <row r="87" spans="1:11">
      <c r="A87" s="5"/>
      <c r="B87" s="5"/>
      <c r="C87" s="5"/>
      <c r="D87" s="5"/>
      <c r="E87" s="4"/>
      <c r="F87" s="4"/>
      <c r="G87" s="4"/>
      <c r="H87" s="4"/>
      <c r="I87" s="4"/>
      <c r="J87" s="4"/>
      <c r="K87" s="4"/>
    </row>
    <row r="88" spans="1:11">
      <c r="A88" s="5"/>
      <c r="B88" s="5"/>
      <c r="C88" s="5"/>
      <c r="D88" s="5"/>
      <c r="E88" s="4"/>
      <c r="F88" s="4"/>
      <c r="G88" s="4"/>
      <c r="H88" s="4"/>
      <c r="I88" s="4"/>
      <c r="J88" s="4"/>
      <c r="K88" s="4"/>
    </row>
    <row r="89" spans="1:11">
      <c r="A89" s="5"/>
      <c r="B89" s="5"/>
      <c r="C89" s="5"/>
      <c r="D89" s="5"/>
      <c r="E89" s="4"/>
      <c r="F89" s="4"/>
      <c r="G89" s="4"/>
      <c r="H89" s="4"/>
      <c r="I89" s="4"/>
      <c r="J89" s="4"/>
      <c r="K89" s="4"/>
    </row>
    <row r="90" spans="1:11">
      <c r="A90" s="5"/>
      <c r="B90" s="5"/>
      <c r="C90" s="5"/>
      <c r="D90" s="5"/>
      <c r="E90" s="4"/>
      <c r="F90" s="4"/>
      <c r="G90" s="4"/>
      <c r="H90" s="4"/>
      <c r="I90" s="4"/>
      <c r="J90" s="4"/>
      <c r="K90" s="4"/>
    </row>
    <row r="91" spans="1:11">
      <c r="A91" s="5"/>
      <c r="B91" s="5"/>
      <c r="C91" s="5"/>
      <c r="D91" s="5"/>
      <c r="E91" s="4"/>
      <c r="F91" s="4"/>
      <c r="G91" s="4"/>
      <c r="H91" s="4"/>
      <c r="I91" s="4"/>
      <c r="J91" s="4"/>
      <c r="K91" s="4"/>
    </row>
    <row r="92" spans="1:11">
      <c r="A92" s="5"/>
      <c r="B92" s="5"/>
      <c r="C92" s="5"/>
      <c r="D92" s="5"/>
      <c r="E92" s="4"/>
      <c r="F92" s="4"/>
      <c r="G92" s="4"/>
      <c r="H92" s="4"/>
      <c r="I92" s="4"/>
      <c r="J92" s="4"/>
      <c r="K92" s="4"/>
    </row>
    <row r="93" spans="1:11">
      <c r="A93" s="5"/>
      <c r="B93" s="5"/>
      <c r="C93" s="5"/>
      <c r="D93" s="5"/>
      <c r="E93" s="4"/>
      <c r="F93" s="4"/>
      <c r="G93" s="4"/>
      <c r="H93" s="4"/>
      <c r="I93" s="4"/>
      <c r="J93" s="4"/>
      <c r="K93" s="4"/>
    </row>
    <row r="94" spans="1:11">
      <c r="A94" s="5"/>
      <c r="B94" s="5"/>
      <c r="C94" s="5"/>
      <c r="D94" s="5"/>
      <c r="E94" s="4"/>
      <c r="F94" s="4"/>
      <c r="G94" s="4"/>
      <c r="H94" s="4"/>
      <c r="I94" s="4"/>
      <c r="J94" s="4"/>
      <c r="K94" s="4"/>
    </row>
    <row r="95" spans="1:11">
      <c r="A95" s="5"/>
      <c r="B95" s="5"/>
      <c r="C95" s="5"/>
      <c r="D95" s="5"/>
      <c r="E95" s="4"/>
      <c r="F95" s="4"/>
      <c r="G95" s="4"/>
      <c r="H95" s="4"/>
      <c r="I95" s="4"/>
      <c r="J95" s="4"/>
      <c r="K95" s="4"/>
    </row>
    <row r="96" spans="1:11">
      <c r="A96" s="5"/>
      <c r="B96" s="5"/>
      <c r="C96" s="5"/>
      <c r="D96" s="5"/>
      <c r="E96" s="4"/>
      <c r="F96" s="4"/>
      <c r="G96" s="4"/>
      <c r="H96" s="4"/>
      <c r="I96" s="4"/>
      <c r="J96" s="4"/>
      <c r="K96" s="4"/>
    </row>
    <row r="97" spans="1:11">
      <c r="A97" s="5"/>
      <c r="B97" s="5"/>
      <c r="C97" s="5"/>
      <c r="D97" s="5"/>
      <c r="E97" s="4"/>
      <c r="F97" s="4"/>
      <c r="G97" s="4"/>
      <c r="H97" s="4"/>
      <c r="I97" s="4"/>
      <c r="J97" s="4"/>
      <c r="K97" s="4"/>
    </row>
    <row r="98" spans="1:11">
      <c r="A98" s="5"/>
      <c r="B98" s="5"/>
      <c r="C98" s="5"/>
      <c r="D98" s="5"/>
      <c r="E98" s="4"/>
      <c r="F98" s="4"/>
      <c r="G98" s="4"/>
      <c r="H98" s="4"/>
      <c r="I98" s="4"/>
      <c r="J98" s="4"/>
      <c r="K98" s="4"/>
    </row>
    <row r="99" spans="1:11">
      <c r="A99" s="5"/>
      <c r="B99" s="5"/>
      <c r="C99" s="5"/>
      <c r="D99" s="5"/>
      <c r="E99" s="4"/>
      <c r="F99" s="4"/>
      <c r="G99" s="4"/>
      <c r="H99" s="4"/>
      <c r="I99" s="4"/>
      <c r="J99" s="4"/>
      <c r="K99" s="4"/>
    </row>
    <row r="100" spans="1:11">
      <c r="A100" s="5"/>
      <c r="B100" s="5"/>
      <c r="C100" s="5"/>
      <c r="D100" s="5"/>
      <c r="E100" s="4"/>
      <c r="F100" s="4"/>
      <c r="G100" s="4"/>
      <c r="H100" s="4"/>
      <c r="I100" s="4"/>
      <c r="J100" s="4"/>
      <c r="K100" s="4"/>
    </row>
    <row r="101" spans="1:11">
      <c r="A101" s="5"/>
      <c r="B101" s="5"/>
      <c r="C101" s="5"/>
      <c r="D101" s="5"/>
      <c r="E101" s="4"/>
      <c r="F101" s="4"/>
      <c r="G101" s="4"/>
      <c r="H101" s="4"/>
      <c r="I101" s="4"/>
      <c r="J101" s="4"/>
      <c r="K101" s="4"/>
    </row>
    <row r="102" spans="1:11">
      <c r="A102" s="5"/>
      <c r="B102" s="5"/>
      <c r="C102" s="5"/>
      <c r="D102" s="5"/>
      <c r="E102" s="4"/>
      <c r="F102" s="4"/>
      <c r="G102" s="4"/>
      <c r="H102" s="4"/>
      <c r="I102" s="4"/>
      <c r="J102" s="4"/>
      <c r="K102" s="4"/>
    </row>
    <row r="103" spans="1:11">
      <c r="A103" s="5"/>
      <c r="B103" s="5"/>
      <c r="C103" s="5"/>
      <c r="D103" s="5"/>
      <c r="E103" s="4"/>
      <c r="F103" s="4"/>
      <c r="G103" s="4"/>
      <c r="H103" s="4"/>
      <c r="I103" s="4"/>
      <c r="J103" s="4"/>
      <c r="K103" s="4"/>
    </row>
    <row r="104" spans="1:11">
      <c r="A104" s="5"/>
      <c r="B104" s="5"/>
      <c r="C104" s="5"/>
      <c r="D104" s="5"/>
      <c r="E104" s="4"/>
      <c r="F104" s="4"/>
      <c r="G104" s="4"/>
      <c r="H104" s="4"/>
      <c r="I104" s="4"/>
      <c r="J104" s="4"/>
      <c r="K104" s="4"/>
    </row>
    <row r="105" spans="1:11">
      <c r="A105" s="5"/>
      <c r="B105" s="5"/>
      <c r="C105" s="5"/>
      <c r="D105" s="5"/>
      <c r="E105" s="4"/>
      <c r="F105" s="4"/>
      <c r="G105" s="4"/>
      <c r="H105" s="4"/>
      <c r="I105" s="4"/>
      <c r="J105" s="4"/>
      <c r="K105" s="4"/>
    </row>
    <row r="106" spans="1:11">
      <c r="A106" s="5"/>
      <c r="B106" s="5"/>
      <c r="C106" s="5"/>
      <c r="D106" s="5"/>
      <c r="E106" s="4"/>
      <c r="F106" s="4"/>
      <c r="G106" s="4"/>
      <c r="H106" s="4"/>
      <c r="I106" s="4"/>
      <c r="J106" s="4"/>
      <c r="K106" s="4"/>
    </row>
    <row r="107" spans="1:11">
      <c r="A107" s="5"/>
      <c r="B107" s="5"/>
      <c r="C107" s="5"/>
      <c r="D107" s="5"/>
      <c r="E107" s="4"/>
      <c r="F107" s="4"/>
      <c r="G107" s="4"/>
      <c r="H107" s="4"/>
      <c r="I107" s="4"/>
      <c r="J107" s="4"/>
      <c r="K107" s="4"/>
    </row>
    <row r="108" spans="1:11">
      <c r="A108" s="5"/>
      <c r="B108" s="5"/>
      <c r="C108" s="5"/>
      <c r="D108" s="5"/>
      <c r="E108" s="4"/>
      <c r="F108" s="4"/>
      <c r="G108" s="4"/>
      <c r="H108" s="4"/>
      <c r="I108" s="4"/>
      <c r="J108" s="4"/>
      <c r="K108" s="4"/>
    </row>
    <row r="109" spans="1:11">
      <c r="A109" s="5"/>
      <c r="B109" s="5"/>
      <c r="C109" s="5"/>
      <c r="D109" s="5"/>
      <c r="E109" s="4"/>
      <c r="F109" s="4"/>
      <c r="G109" s="4"/>
      <c r="H109" s="4"/>
      <c r="I109" s="4"/>
      <c r="J109" s="4"/>
      <c r="K109" s="4"/>
    </row>
    <row r="110" spans="1:11">
      <c r="A110" s="5"/>
      <c r="B110" s="5"/>
      <c r="C110" s="5"/>
      <c r="D110" s="5"/>
      <c r="E110" s="4"/>
      <c r="F110" s="4"/>
      <c r="G110" s="4"/>
      <c r="H110" s="4"/>
      <c r="I110" s="4"/>
      <c r="J110" s="4"/>
      <c r="K110" s="4"/>
    </row>
    <row r="111" spans="1:11">
      <c r="A111" s="5"/>
      <c r="B111" s="5"/>
      <c r="C111" s="5"/>
      <c r="D111" s="5"/>
      <c r="E111" s="4"/>
      <c r="F111" s="4"/>
      <c r="G111" s="4"/>
      <c r="H111" s="4"/>
      <c r="I111" s="4"/>
      <c r="J111" s="4"/>
      <c r="K111" s="4"/>
    </row>
    <row r="112" spans="1:11">
      <c r="A112" s="5"/>
      <c r="B112" s="5"/>
      <c r="C112" s="5"/>
      <c r="D112" s="5"/>
      <c r="E112" s="4"/>
      <c r="F112" s="4"/>
      <c r="G112" s="4"/>
      <c r="H112" s="4"/>
      <c r="I112" s="4"/>
      <c r="J112" s="4"/>
      <c r="K112" s="4"/>
    </row>
    <row r="113" spans="1:11">
      <c r="A113" s="5"/>
      <c r="B113" s="5"/>
      <c r="C113" s="5"/>
      <c r="D113" s="5"/>
      <c r="E113" s="4"/>
      <c r="F113" s="4"/>
      <c r="G113" s="4"/>
      <c r="H113" s="4"/>
      <c r="I113" s="4"/>
      <c r="J113" s="4"/>
      <c r="K113" s="4"/>
    </row>
    <row r="114" spans="1:11">
      <c r="A114" s="5"/>
      <c r="B114" s="5"/>
      <c r="C114" s="5"/>
      <c r="D114" s="5"/>
      <c r="E114" s="4"/>
      <c r="F114" s="4"/>
      <c r="G114" s="4"/>
      <c r="H114" s="4"/>
      <c r="I114" s="4"/>
      <c r="J114" s="4"/>
      <c r="K114" s="4"/>
    </row>
    <row r="115" spans="1:1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</sheetData>
  <mergeCells count="1">
    <mergeCell ref="A2:D114"/>
  </mergeCells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6"/>
  <sheetViews>
    <sheetView topLeftCell="A5" workbookViewId="0">
      <selection activeCell="G17" sqref="G17"/>
    </sheetView>
  </sheetViews>
  <sheetFormatPr defaultColWidth="9" defaultRowHeight="13.5" outlineLevelRow="5" outlineLevelCol="6"/>
  <sheetData>
    <row r="2" ht="36" customHeight="1" spans="1:7">
      <c r="A2" s="1" t="s">
        <v>323</v>
      </c>
      <c r="B2" s="1"/>
      <c r="C2" s="1"/>
      <c r="D2" s="1"/>
      <c r="E2" s="1"/>
      <c r="F2" s="1"/>
      <c r="G2" s="1"/>
    </row>
    <row r="3" spans="1:7">
      <c r="A3" s="2" t="s">
        <v>324</v>
      </c>
      <c r="B3" s="2"/>
      <c r="C3" s="2"/>
      <c r="D3" s="2"/>
      <c r="E3" s="2"/>
      <c r="F3" s="2"/>
      <c r="G3" s="2"/>
    </row>
    <row r="5" ht="39" customHeight="1" spans="1:7">
      <c r="A5" s="1" t="s">
        <v>325</v>
      </c>
      <c r="B5" s="1"/>
      <c r="C5" s="1"/>
      <c r="D5" s="1"/>
      <c r="E5" s="1"/>
      <c r="F5" s="1"/>
      <c r="G5" s="1"/>
    </row>
    <row r="6" spans="1:7">
      <c r="A6" s="3" t="s">
        <v>326</v>
      </c>
      <c r="B6" s="3"/>
      <c r="C6" s="3"/>
      <c r="D6" s="3"/>
      <c r="E6" s="3"/>
      <c r="F6" s="3"/>
      <c r="G6" s="3"/>
    </row>
  </sheetData>
  <mergeCells count="4">
    <mergeCell ref="A2:G2"/>
    <mergeCell ref="A3:G3"/>
    <mergeCell ref="A5:G5"/>
    <mergeCell ref="A6:G6"/>
  </mergeCells>
  <hyperlinks>
    <hyperlink ref="A6" r:id="rId1" display="https://space.bilibili.com/9640539?spm_id_from=333.1007.0.0"/>
    <hyperlink ref="A3" r:id="rId2" display="WWW.RENRUOYU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工期排班</vt:lpstr>
      <vt:lpstr>节假日录入表</vt:lpstr>
      <vt:lpstr>工作日排期模板</vt:lpstr>
      <vt:lpstr>主材下单周期</vt:lpstr>
      <vt:lpstr>说明文档</vt:lpstr>
      <vt:lpstr>赞赏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86942</dc:creator>
  <cp:lastModifiedBy>86942</cp:lastModifiedBy>
  <dcterms:created xsi:type="dcterms:W3CDTF">2026-07-24T10:40:00Z</dcterms:created>
  <dcterms:modified xsi:type="dcterms:W3CDTF">2026-07-26T10:53:43Z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676CA22F6C5B4A4A9D7CA8D7C5487FBD_11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